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s:\2022. GODINA\UPRAVNO VIJEĆE\MATERIJALI\15. sjednica\"/>
    </mc:Choice>
  </mc:AlternateContent>
  <xr:revisionPtr revIDLastSave="0" documentId="8_{A14F1886-75B8-4C7D-8735-CCBBDDAB39E3}" xr6:coauthVersionLast="47" xr6:coauthVersionMax="47" xr10:uidLastSave="{00000000-0000-0000-0000-000000000000}"/>
  <bookViews>
    <workbookView xWindow="3375" yWindow="3375" windowWidth="18000" windowHeight="9360" activeTab="5" xr2:uid="{00000000-000D-0000-FFFF-FFFF00000000}"/>
  </bookViews>
  <sheets>
    <sheet name="SAŽETAK" sheetId="1" r:id="rId1"/>
    <sheet name="List1" sheetId="8" r:id="rId2"/>
    <sheet name=" Račun prihoda i rashoda" sheetId="3" r:id="rId3"/>
    <sheet name="Rashodi prema funkcijskoj kl" sheetId="5" r:id="rId4"/>
    <sheet name="Račun financiranja" sheetId="6" r:id="rId5"/>
    <sheet name="POSEBNI DIO" sheetId="7" r:id="rId6"/>
    <sheet name="List2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7" i="7" l="1"/>
  <c r="E62" i="7" l="1"/>
  <c r="E56" i="7"/>
  <c r="E9" i="7"/>
  <c r="G39" i="3"/>
  <c r="F39" i="3"/>
  <c r="G11" i="3"/>
  <c r="F11" i="3"/>
  <c r="G21" i="3"/>
  <c r="F21" i="3"/>
  <c r="E39" i="3"/>
  <c r="E16" i="3"/>
  <c r="E27" i="3"/>
  <c r="F27" i="3"/>
  <c r="G27" i="3"/>
  <c r="E30" i="3"/>
  <c r="F30" i="3"/>
  <c r="G30" i="3"/>
  <c r="E21" i="3"/>
  <c r="E11" i="3"/>
  <c r="F26" i="7" l="1"/>
  <c r="F49" i="7"/>
  <c r="G49" i="7"/>
  <c r="F42" i="7"/>
  <c r="G42" i="7"/>
  <c r="G45" i="7" s="1"/>
  <c r="F36" i="7"/>
  <c r="G36" i="7"/>
  <c r="F21" i="7"/>
  <c r="G21" i="7"/>
  <c r="E24" i="7"/>
  <c r="E11" i="7"/>
  <c r="E42" i="7"/>
  <c r="E36" i="7"/>
  <c r="F14" i="3"/>
  <c r="G14" i="3"/>
  <c r="F16" i="3"/>
  <c r="G16" i="3"/>
  <c r="F18" i="3"/>
  <c r="G18" i="3"/>
  <c r="F25" i="3"/>
  <c r="G25" i="3"/>
  <c r="F45" i="7" l="1"/>
  <c r="G10" i="3"/>
  <c r="F10" i="3"/>
  <c r="G28" i="7"/>
  <c r="F28" i="7"/>
  <c r="F65" i="7"/>
  <c r="G65" i="7"/>
  <c r="E26" i="7"/>
  <c r="E65" i="7"/>
  <c r="F30" i="7"/>
  <c r="G30" i="7"/>
  <c r="G34" i="7" s="1"/>
  <c r="E32" i="7"/>
  <c r="E30" i="7"/>
  <c r="G32" i="7"/>
  <c r="F32" i="7"/>
  <c r="E21" i="7"/>
  <c r="F18" i="7"/>
  <c r="G18" i="7"/>
  <c r="E18" i="7"/>
  <c r="D10" i="5"/>
  <c r="F45" i="3"/>
  <c r="G45" i="3"/>
  <c r="F53" i="3"/>
  <c r="G53" i="3"/>
  <c r="F55" i="3"/>
  <c r="G55" i="3"/>
  <c r="F57" i="3"/>
  <c r="G57" i="3"/>
  <c r="F60" i="3"/>
  <c r="G60" i="3"/>
  <c r="F68" i="3"/>
  <c r="G68" i="3"/>
  <c r="F71" i="3"/>
  <c r="F70" i="3" s="1"/>
  <c r="G71" i="3"/>
  <c r="G70" i="3" s="1"/>
  <c r="E25" i="3"/>
  <c r="E18" i="3"/>
  <c r="E14" i="3"/>
  <c r="E60" i="3"/>
  <c r="E71" i="3"/>
  <c r="E70" i="3" s="1"/>
  <c r="E68" i="3"/>
  <c r="E57" i="3"/>
  <c r="E55" i="3"/>
  <c r="E53" i="3"/>
  <c r="E45" i="3"/>
  <c r="F34" i="7" l="1"/>
  <c r="F59" i="3"/>
  <c r="G59" i="3"/>
  <c r="E10" i="3"/>
  <c r="E32" i="3" s="1"/>
  <c r="E34" i="7"/>
  <c r="G67" i="7"/>
  <c r="E28" i="7"/>
  <c r="E67" i="7"/>
  <c r="E45" i="7"/>
  <c r="G32" i="3"/>
  <c r="F32" i="3"/>
  <c r="G38" i="3"/>
  <c r="E59" i="3"/>
  <c r="F38" i="3"/>
  <c r="F75" i="3" s="1"/>
  <c r="E38" i="3"/>
  <c r="E75" i="3" l="1"/>
  <c r="G75" i="3"/>
</calcChain>
</file>

<file path=xl/sharedStrings.xml><?xml version="1.0" encoding="utf-8"?>
<sst xmlns="http://schemas.openxmlformats.org/spreadsheetml/2006/main" count="247" uniqueCount="133">
  <si>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</si>
  <si>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</si>
  <si>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</si>
  <si>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</si>
  <si>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</si>
  <si>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</si>
  <si>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</si>
  <si>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</si>
  <si>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</si>
  <si>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</si>
  <si>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</si>
  <si>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</si>
  <si>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</si>
  <si>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</si>
  <si>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</si>
  <si>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</si>
  <si>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</si>
  <si>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</si>
  <si>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</si>
  <si>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</si>
  <si>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</si>
  <si>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</si>
  <si>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</si>
  <si>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</si>
  <si>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</si>
  <si>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</si>
  <si>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</si>
  <si>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</si>
  <si>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</si>
  <si>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</si>
  <si>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</si>
  <si>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</si>
  <si>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</si>
  <si>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</si>
  <si>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</si>
  <si>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</si>
  <si>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</si>
  <si>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</si>
  <si>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</si>
  <si>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NAZIV PROGRAMA</t>
  </si>
  <si>
    <t>A) SAŽETAK RAČUNA PRIHODA I RASHODA</t>
  </si>
  <si>
    <t>B) SAŽETAK RAČUNA FINANCIRANJA</t>
  </si>
  <si>
    <t>UKUPAN DONOS VIŠKA / MANJKA IZ PRETHODNE(IH) GODINE***</t>
  </si>
  <si>
    <t>EUR/KN*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</si>
  <si>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</si>
  <si>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</si>
  <si>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</si>
  <si>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</si>
  <si>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</si>
  <si>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C) PRENESENI VIŠAK ILI PRENESENI MANJAK I VIŠEGODIŠNJI PLAN URAVNOTEŽENJA</t>
  </si>
  <si>
    <t>Naziv</t>
  </si>
  <si>
    <t>Prihodi od imovine</t>
  </si>
  <si>
    <t>Prihodi za posebne namjene</t>
  </si>
  <si>
    <t>Prihodi od upravnih i admin. Prist., pristojbi po posebnim propisima i naknada</t>
  </si>
  <si>
    <t>5.7.1.</t>
  </si>
  <si>
    <t>4.3.1</t>
  </si>
  <si>
    <t>3.1.1</t>
  </si>
  <si>
    <t>2.1.1</t>
  </si>
  <si>
    <t>Tekuće donacije</t>
  </si>
  <si>
    <t>1.3</t>
  </si>
  <si>
    <t>Decentralizirana sredstva</t>
  </si>
  <si>
    <t>5.6.1</t>
  </si>
  <si>
    <t xml:space="preserve">Prihodi od HZZO-a na temelju ugov. obveza </t>
  </si>
  <si>
    <t>Kazne, upravne mjere i ostali prihodi</t>
  </si>
  <si>
    <t>7.1.1</t>
  </si>
  <si>
    <t>Prihodi od prodaje proizv. irobe te pruženih usluga iprihodi od donacije</t>
  </si>
  <si>
    <t>Prihodi od prodaje nefin.imov.</t>
  </si>
  <si>
    <t>8.1.1</t>
  </si>
  <si>
    <t>5.7.1</t>
  </si>
  <si>
    <t>Namjen.primici od zaduživanja</t>
  </si>
  <si>
    <t>Financijski rahodi</t>
  </si>
  <si>
    <t>Naknade građanima i kućanstvima</t>
  </si>
  <si>
    <t>Ostali rashodi</t>
  </si>
  <si>
    <t>Rashodi za nabavu proizv.dugotr. imovine</t>
  </si>
  <si>
    <t xml:space="preserve">Rashodi za dodat. ulaganja na nefinanc.imov. </t>
  </si>
  <si>
    <t>UKUPNO (RAZRED 3+4+5)</t>
  </si>
  <si>
    <t>07 Zdravstvo</t>
  </si>
  <si>
    <t>072 Služba za vanjske pacijente</t>
  </si>
  <si>
    <t>PROGRAM 1003 Zdravstvena zaštita redovna</t>
  </si>
  <si>
    <t>Aktivnost A102000</t>
  </si>
  <si>
    <t>REDOVNA DJEALATNOST ZDRAV.USTANOVA</t>
  </si>
  <si>
    <t>Izvor financiranja 2.1.1</t>
  </si>
  <si>
    <t>Donacija PK</t>
  </si>
  <si>
    <t>Izvor financiranja 3.1.1</t>
  </si>
  <si>
    <t>Rashodi za nabavu proizv.dug.imov.</t>
  </si>
  <si>
    <t>Rashodi za nabavu nefin.imov.</t>
  </si>
  <si>
    <t>Izvor financiranja 4.3.1</t>
  </si>
  <si>
    <t>Izvor financiranja 5.6.1</t>
  </si>
  <si>
    <t>Prihodi od HZZO-a</t>
  </si>
  <si>
    <t>Financijski rashodi</t>
  </si>
  <si>
    <t>3+4</t>
  </si>
  <si>
    <t>Izvor financiranja 5.7.1</t>
  </si>
  <si>
    <t>Ministarstvo - pomoći</t>
  </si>
  <si>
    <t>Ostale naknade građanima iz pror.</t>
  </si>
  <si>
    <t>Prihodi od prodaje nefin. Imov.</t>
  </si>
  <si>
    <t>Namjenski primici od zaduživ.</t>
  </si>
  <si>
    <t>Izdaci za dane zajmove</t>
  </si>
  <si>
    <t>Izdaci za dane zajmove i dep.</t>
  </si>
  <si>
    <t>3+4+5</t>
  </si>
  <si>
    <t>Prihodi iz nadležnog proračuna i od HZZO-a temeljem ugov. obveza</t>
  </si>
  <si>
    <t>Primlj. povrati glavn.danih zajm. dep.</t>
  </si>
  <si>
    <t>UKUPNO  (6+7+8)</t>
  </si>
  <si>
    <t>Dodatna ulaganja na građ.objektima</t>
  </si>
  <si>
    <t>DECENTRALIZACIJA</t>
  </si>
  <si>
    <t>Aktivnost K104000</t>
  </si>
  <si>
    <t>PROGRAM 1000 Zdravstv.zaštita zakonski standard</t>
  </si>
  <si>
    <t>Izgradnja, investicije, ulaganja</t>
  </si>
  <si>
    <t>Izvor financiranja 1.3.</t>
  </si>
  <si>
    <t>Dodat. ulaganja na nefin. imovini</t>
  </si>
  <si>
    <t>Izdaci za financ. imovinu i otlate zajmove</t>
  </si>
  <si>
    <t>Ministarstvo-prijenos EU</t>
  </si>
  <si>
    <t>FINANCIJSKI PLAN ZAVODA ZA HITNU MEDICINU KRAPINSKO ZAGORSKE ŽUPANIJE KRAPINA
ZA 2023. I PROJEKCIJA ZA 2024. I 2025. GODINU</t>
  </si>
  <si>
    <t>Ministarstvo - PK</t>
  </si>
  <si>
    <t>5.2.1.</t>
  </si>
  <si>
    <t>Županija - ostalo</t>
  </si>
  <si>
    <t>Županija-ostalo</t>
  </si>
  <si>
    <t>Ministarstvo PK</t>
  </si>
  <si>
    <t>1.3.</t>
  </si>
  <si>
    <t>Županija ostalo</t>
  </si>
  <si>
    <t>Rezultat poslovanja</t>
  </si>
  <si>
    <t>FINANCIJSKI PLAN ZAVODA ZA HITNU MEDICINU  KRAPINSKO ZAGORSKE ŽUPANIJE KRAPINA ZA 2023. I PROJEKCIJA ZA 2024. I 2025. GODINU</t>
  </si>
  <si>
    <t>MATERIJALNI RASHODI</t>
  </si>
  <si>
    <t>Rashodi za nab.proizv.dug.imovine</t>
  </si>
  <si>
    <t>Izvor financiranja 5.2.1</t>
  </si>
  <si>
    <t>Izvor financiranja Županija</t>
  </si>
  <si>
    <t>3 + 4</t>
  </si>
  <si>
    <t>Pokriće gubitka iz prethodnih razdoblja</t>
  </si>
  <si>
    <t>SVEUKUPNO 3 + 4</t>
  </si>
  <si>
    <t>FINANCIJSKI PLAN ZAVOD ZA HITNU MEDICINU KRAPINSKO ZAGORSKE ŽUPANIJE KRAPINA
ZA 2023. I PROJEKCIJA ZA 2024. I 2025. GODINU</t>
  </si>
  <si>
    <t>Klasa: 400-02/22-01/01</t>
  </si>
  <si>
    <t>UrBroj: 2140-43-04-22-2</t>
  </si>
  <si>
    <t>Krapina, 03.11.2022.                                                                                                                                                                               PREDSJEDNIK UPRAVNOG VIJEĆA:</t>
  </si>
  <si>
    <t>MARTIN GREDIČAK.dr.med.spec.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</si>
</sst>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indexed="8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192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16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9" fillId="2" borderId="0" xfId="0" applyFont="1" applyFill="1" applyAlignment="1">
      <alignment horizontal="left" vertical="center" wrapText="1"/>
    </xf>
    <xf numFmtId="49" fontId="10" fillId="2" borderId="0" xfId="0" quotePrefix="1" applyNumberFormat="1" applyFont="1" applyFill="1" applyAlignment="1">
      <alignment horizontal="left" vertical="center"/>
    </xf>
    <xf numFmtId="0" fontId="10" fillId="2" borderId="0" xfId="0" quotePrefix="1" applyFont="1" applyFill="1" applyAlignment="1">
      <alignment horizontal="left" vertical="center" wrapText="1"/>
    </xf>
    <xf numFmtId="0" fontId="18" fillId="2" borderId="3" xfId="0" quotePrefix="1" applyFont="1" applyFill="1" applyBorder="1" applyAlignment="1">
      <alignment horizontal="left" vertical="center" wrapText="1"/>
    </xf>
    <xf numFmtId="0" fontId="18" fillId="2" borderId="3" xfId="0" quotePrefix="1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43" fontId="3" fillId="2" borderId="3" xfId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Alignment="1">
      <alignment horizontal="right" vertical="center"/>
    </xf>
    <xf numFmtId="3" fontId="3" fillId="2" borderId="0" xfId="0" applyNumberFormat="1" applyFont="1" applyFill="1" applyAlignment="1">
      <alignment horizontal="right" vertical="center" wrapText="1"/>
    </xf>
    <xf numFmtId="4" fontId="3" fillId="2" borderId="3" xfId="0" applyNumberFormat="1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9" fillId="2" borderId="3" xfId="0" quotePrefix="1" applyFont="1" applyFill="1" applyBorder="1" applyAlignment="1">
      <alignment horizontal="center" vertical="center"/>
    </xf>
    <xf numFmtId="49" fontId="10" fillId="2" borderId="3" xfId="0" quotePrefix="1" applyNumberFormat="1" applyFont="1" applyFill="1" applyBorder="1" applyAlignment="1">
      <alignment horizontal="center" vertical="center"/>
    </xf>
    <xf numFmtId="0" fontId="11" fillId="2" borderId="3" xfId="0" quotePrefix="1" applyFont="1" applyFill="1" applyBorder="1" applyAlignment="1">
      <alignment horizontal="center" vertical="center"/>
    </xf>
    <xf numFmtId="49" fontId="18" fillId="2" borderId="3" xfId="0" quotePrefix="1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0" fillId="2" borderId="3" xfId="0" quotePrefix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 wrapText="1"/>
    </xf>
    <xf numFmtId="43" fontId="6" fillId="2" borderId="3" xfId="1" applyFont="1" applyFill="1" applyBorder="1" applyAlignment="1">
      <alignment horizontal="right" vertical="center"/>
    </xf>
    <xf numFmtId="0" fontId="18" fillId="2" borderId="3" xfId="0" quotePrefix="1" applyFont="1" applyFill="1" applyBorder="1" applyAlignment="1">
      <alignment horizontal="center" vertical="center"/>
    </xf>
    <xf numFmtId="4" fontId="3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left" vertical="center" wrapText="1"/>
    </xf>
    <xf numFmtId="4" fontId="3" fillId="2" borderId="0" xfId="0" applyNumberFormat="1" applyFont="1" applyFill="1" applyAlignment="1">
      <alignment horizontal="right" wrapText="1"/>
    </xf>
    <xf numFmtId="0" fontId="10" fillId="2" borderId="0" xfId="0" applyFont="1" applyFill="1" applyAlignment="1">
      <alignment horizontal="left" vertical="center" wrapText="1"/>
    </xf>
    <xf numFmtId="0" fontId="1" fillId="0" borderId="0" xfId="0" applyFont="1"/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3" fontId="20" fillId="2" borderId="3" xfId="0" applyNumberFormat="1" applyFont="1" applyFill="1" applyBorder="1" applyAlignment="1">
      <alignment horizontal="right"/>
    </xf>
    <xf numFmtId="0" fontId="21" fillId="2" borderId="4" xfId="0" applyFont="1" applyFill="1" applyBorder="1" applyAlignment="1">
      <alignment horizontal="left" vertical="center" wrapText="1"/>
    </xf>
    <xf numFmtId="4" fontId="19" fillId="2" borderId="3" xfId="0" applyNumberFormat="1" applyFont="1" applyFill="1" applyBorder="1" applyAlignment="1">
      <alignment horizontal="right"/>
    </xf>
    <xf numFmtId="0" fontId="20" fillId="2" borderId="1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4" fontId="20" fillId="2" borderId="3" xfId="0" applyNumberFormat="1" applyFont="1" applyFill="1" applyBorder="1" applyAlignment="1">
      <alignment horizontal="right"/>
    </xf>
    <xf numFmtId="0" fontId="22" fillId="2" borderId="3" xfId="0" applyFont="1" applyFill="1" applyBorder="1" applyAlignment="1">
      <alignment horizontal="left" vertical="center" wrapText="1"/>
    </xf>
    <xf numFmtId="0" fontId="23" fillId="2" borderId="3" xfId="0" quotePrefix="1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left" vertical="center"/>
    </xf>
    <xf numFmtId="4" fontId="20" fillId="2" borderId="0" xfId="0" applyNumberFormat="1" applyFont="1" applyFill="1" applyAlignment="1">
      <alignment horizontal="right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vertical="center" wrapText="1"/>
    </xf>
    <xf numFmtId="4" fontId="27" fillId="0" borderId="3" xfId="0" applyNumberFormat="1" applyFont="1" applyBorder="1" applyAlignment="1">
      <alignment vertical="center"/>
    </xf>
    <xf numFmtId="49" fontId="26" fillId="0" borderId="3" xfId="0" applyNumberFormat="1" applyFont="1" applyBorder="1" applyAlignment="1">
      <alignment horizontal="center" vertical="center"/>
    </xf>
    <xf numFmtId="4" fontId="26" fillId="0" borderId="3" xfId="0" applyNumberFormat="1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49" fontId="27" fillId="0" borderId="3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6" fillId="0" borderId="0" xfId="0" applyFont="1"/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 wrapText="1"/>
    </xf>
    <xf numFmtId="0" fontId="19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vertical="center" wrapText="1"/>
    </xf>
    <xf numFmtId="43" fontId="19" fillId="2" borderId="3" xfId="1" applyFont="1" applyFill="1" applyBorder="1" applyAlignment="1">
      <alignment horizontal="right" vertical="center" wrapText="1"/>
    </xf>
    <xf numFmtId="43" fontId="20" fillId="2" borderId="3" xfId="1" applyFont="1" applyFill="1" applyBorder="1" applyAlignment="1">
      <alignment horizontal="right" vertical="center" wrapText="1"/>
    </xf>
    <xf numFmtId="0" fontId="28" fillId="2" borderId="3" xfId="0" applyFont="1" applyFill="1" applyBorder="1" applyAlignment="1">
      <alignment vertical="center" wrapText="1"/>
    </xf>
    <xf numFmtId="43" fontId="19" fillId="2" borderId="3" xfId="0" applyNumberFormat="1" applyFont="1" applyFill="1" applyBorder="1" applyAlignment="1">
      <alignment horizontal="right" vertical="center" wrapText="1"/>
    </xf>
    <xf numFmtId="0" fontId="29" fillId="0" borderId="3" xfId="0" applyFont="1" applyBorder="1" applyAlignment="1">
      <alignment vertical="center"/>
    </xf>
    <xf numFmtId="43" fontId="26" fillId="0" borderId="3" xfId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6" fillId="0" borderId="3" xfId="0" applyFont="1" applyBorder="1" applyAlignment="1">
      <alignment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14" fontId="10" fillId="2" borderId="3" xfId="0" quotePrefix="1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49" fontId="10" fillId="2" borderId="2" xfId="0" quotePrefix="1" applyNumberFormat="1" applyFont="1" applyFill="1" applyBorder="1" applyAlignment="1">
      <alignment horizontal="center" vertical="center"/>
    </xf>
    <xf numFmtId="0" fontId="10" fillId="2" borderId="4" xfId="0" quotePrefix="1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4" fontId="6" fillId="3" borderId="1" xfId="0" quotePrefix="1" applyNumberFormat="1" applyFont="1" applyFill="1" applyBorder="1" applyAlignment="1">
      <alignment horizontal="right"/>
    </xf>
    <xf numFmtId="4" fontId="6" fillId="4" borderId="1" xfId="0" quotePrefix="1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>
      <alignment horizontal="right" wrapText="1"/>
    </xf>
    <xf numFmtId="0" fontId="26" fillId="0" borderId="1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4" xfId="0" applyFont="1" applyBorder="1" applyAlignment="1">
      <alignment vertical="center" wrapText="1"/>
    </xf>
    <xf numFmtId="0" fontId="27" fillId="0" borderId="2" xfId="0" applyFont="1" applyBorder="1" applyAlignment="1">
      <alignment horizontal="left" vertical="center" wrapText="1"/>
    </xf>
    <xf numFmtId="43" fontId="27" fillId="0" borderId="3" xfId="1" applyFont="1" applyBorder="1" applyAlignment="1">
      <alignment horizontal="right" vertical="center" wrapText="1"/>
    </xf>
    <xf numFmtId="0" fontId="19" fillId="2" borderId="7" xfId="0" applyFont="1" applyFill="1" applyBorder="1" applyAlignment="1">
      <alignment horizontal="left" vertical="center" wrapText="1"/>
    </xf>
    <xf numFmtId="4" fontId="19" fillId="2" borderId="6" xfId="0" applyNumberFormat="1" applyFont="1" applyFill="1" applyBorder="1" applyAlignment="1">
      <alignment horizontal="right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11" fillId="0" borderId="1" xfId="0" quotePrefix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8" fillId="2" borderId="3" xfId="0" applyFont="1" applyFill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topLeftCell="A19" workbookViewId="0">
      <selection activeCell="A36" sqref="A36:H36"/>
    </sheetView>
  </sheetViews>
  <sheetFormatPr defaultRowHeight="15" x14ac:dyDescent="0.25"/>
  <cols>
    <col min="5" max="5" width="25.28515625" customWidth="1"/>
    <col min="6" max="6" width="28.5703125" customWidth="1"/>
    <col min="7" max="8" width="25.28515625" customWidth="1"/>
  </cols>
  <sheetData>
    <row r="1" spans="1:8" ht="42" customHeight="1" x14ac:dyDescent="0.25">
      <c r="A1" s="142" t="s">
        <v>128</v>
      </c>
      <c r="B1" s="142"/>
      <c r="C1" s="142"/>
      <c r="D1" s="142"/>
      <c r="E1" s="142"/>
      <c r="F1" s="142"/>
      <c r="G1" s="142"/>
      <c r="H1" s="142"/>
    </row>
    <row r="2" spans="1:8" ht="18" customHeight="1" x14ac:dyDescent="0.25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142" t="s">
        <v>31</v>
      </c>
      <c r="B3" s="142"/>
      <c r="C3" s="142"/>
      <c r="D3" s="142"/>
      <c r="E3" s="142"/>
      <c r="F3" s="142"/>
      <c r="G3" s="144"/>
      <c r="H3" s="144"/>
    </row>
    <row r="4" spans="1:8" ht="18" x14ac:dyDescent="0.25">
      <c r="A4" s="5"/>
      <c r="B4" s="5"/>
      <c r="C4" s="5"/>
      <c r="D4" s="5"/>
      <c r="E4" s="5"/>
      <c r="F4" s="5"/>
      <c r="G4" s="6"/>
      <c r="H4" s="6"/>
    </row>
    <row r="5" spans="1:8" ht="18" customHeight="1" x14ac:dyDescent="0.25">
      <c r="A5" s="142" t="s">
        <v>40</v>
      </c>
      <c r="B5" s="143"/>
      <c r="C5" s="143"/>
      <c r="D5" s="143"/>
      <c r="E5" s="143"/>
      <c r="F5" s="143"/>
      <c r="G5" s="143"/>
      <c r="H5" s="143"/>
    </row>
    <row r="6" spans="1:8" ht="18" x14ac:dyDescent="0.25">
      <c r="A6" s="1"/>
      <c r="B6" s="2"/>
      <c r="C6" s="2"/>
      <c r="D6" s="2"/>
      <c r="E6" s="7"/>
      <c r="F6" s="8"/>
      <c r="G6" s="8"/>
      <c r="H6" s="32" t="s">
        <v>43</v>
      </c>
    </row>
    <row r="7" spans="1:8" ht="25.5" x14ac:dyDescent="0.25">
      <c r="A7" s="26"/>
      <c r="B7" s="27"/>
      <c r="C7" s="27"/>
      <c r="D7" s="28"/>
      <c r="E7" s="29"/>
      <c r="F7" s="4" t="s">
        <v>44</v>
      </c>
      <c r="G7" s="4" t="s">
        <v>45</v>
      </c>
      <c r="H7" s="4" t="s">
        <v>46</v>
      </c>
    </row>
    <row r="8" spans="1:8" x14ac:dyDescent="0.25">
      <c r="A8" s="145" t="s">
        <v>0</v>
      </c>
      <c r="B8" s="146"/>
      <c r="C8" s="146"/>
      <c r="D8" s="146"/>
      <c r="E8" s="147"/>
      <c r="F8" s="94">
        <v>5490394.6799999997</v>
      </c>
      <c r="G8" s="94">
        <v>5177047.08</v>
      </c>
      <c r="H8" s="94">
        <v>5177047.08</v>
      </c>
    </row>
    <row r="9" spans="1:8" x14ac:dyDescent="0.25">
      <c r="A9" s="148" t="s">
        <v>1</v>
      </c>
      <c r="B9" s="141"/>
      <c r="C9" s="141"/>
      <c r="D9" s="141"/>
      <c r="E9" s="149"/>
      <c r="F9" s="94">
        <v>5490394.6799999997</v>
      </c>
      <c r="G9" s="94">
        <v>5177047.08</v>
      </c>
      <c r="H9" s="94">
        <v>5177047.08</v>
      </c>
    </row>
    <row r="10" spans="1:8" x14ac:dyDescent="0.25">
      <c r="A10" s="150" t="s">
        <v>2</v>
      </c>
      <c r="B10" s="149"/>
      <c r="C10" s="149"/>
      <c r="D10" s="149"/>
      <c r="E10" s="149"/>
      <c r="F10" s="95">
        <v>0</v>
      </c>
      <c r="G10" s="95">
        <v>0</v>
      </c>
      <c r="H10" s="95">
        <v>0</v>
      </c>
    </row>
    <row r="11" spans="1:8" x14ac:dyDescent="0.25">
      <c r="A11" s="33" t="s">
        <v>3</v>
      </c>
      <c r="B11" s="34"/>
      <c r="C11" s="34"/>
      <c r="D11" s="34"/>
      <c r="E11" s="34"/>
      <c r="F11" s="94">
        <v>5380347.1699999999</v>
      </c>
      <c r="G11" s="94">
        <v>5087165.55</v>
      </c>
      <c r="H11" s="94">
        <v>5087165.55</v>
      </c>
    </row>
    <row r="12" spans="1:8" x14ac:dyDescent="0.25">
      <c r="A12" s="140" t="s">
        <v>4</v>
      </c>
      <c r="B12" s="141"/>
      <c r="C12" s="141"/>
      <c r="D12" s="141"/>
      <c r="E12" s="141"/>
      <c r="F12" s="95">
        <v>5380347.1699999999</v>
      </c>
      <c r="G12" s="95">
        <v>5087165.55</v>
      </c>
      <c r="H12" s="95">
        <v>5087165.55</v>
      </c>
    </row>
    <row r="13" spans="1:8" x14ac:dyDescent="0.25">
      <c r="A13" s="150" t="s">
        <v>5</v>
      </c>
      <c r="B13" s="149"/>
      <c r="C13" s="149"/>
      <c r="D13" s="149"/>
      <c r="E13" s="149"/>
      <c r="F13" s="95">
        <v>0</v>
      </c>
      <c r="G13" s="95">
        <v>0</v>
      </c>
      <c r="H13" s="95">
        <v>0</v>
      </c>
    </row>
    <row r="14" spans="1:8" x14ac:dyDescent="0.25">
      <c r="A14" s="153" t="s">
        <v>6</v>
      </c>
      <c r="B14" s="146"/>
      <c r="C14" s="146"/>
      <c r="D14" s="146"/>
      <c r="E14" s="146"/>
      <c r="F14" s="96">
        <v>110047.51</v>
      </c>
      <c r="G14" s="96">
        <v>89881.53</v>
      </c>
      <c r="H14" s="96">
        <v>89881.53</v>
      </c>
    </row>
    <row r="15" spans="1:8" ht="18" x14ac:dyDescent="0.25">
      <c r="A15" s="5"/>
      <c r="B15" s="9"/>
      <c r="C15" s="9"/>
      <c r="D15" s="9"/>
      <c r="E15" s="9"/>
      <c r="F15" s="3"/>
      <c r="G15" s="3"/>
      <c r="H15" s="3"/>
    </row>
    <row r="16" spans="1:8" ht="18" customHeight="1" x14ac:dyDescent="0.25">
      <c r="A16" s="142" t="s">
        <v>41</v>
      </c>
      <c r="B16" s="143"/>
      <c r="C16" s="143"/>
      <c r="D16" s="143"/>
      <c r="E16" s="143"/>
      <c r="F16" s="143"/>
      <c r="G16" s="143"/>
      <c r="H16" s="143"/>
    </row>
    <row r="17" spans="1:8" ht="18" x14ac:dyDescent="0.25">
      <c r="A17" s="5"/>
      <c r="B17" s="9"/>
      <c r="C17" s="9"/>
      <c r="D17" s="9"/>
      <c r="E17" s="9"/>
      <c r="F17" s="3"/>
      <c r="G17" s="3"/>
      <c r="H17" s="3"/>
    </row>
    <row r="18" spans="1:8" ht="25.5" x14ac:dyDescent="0.25">
      <c r="A18" s="26"/>
      <c r="B18" s="27"/>
      <c r="C18" s="27"/>
      <c r="D18" s="28"/>
      <c r="E18" s="29"/>
      <c r="F18" s="4" t="s">
        <v>44</v>
      </c>
      <c r="G18" s="4" t="s">
        <v>45</v>
      </c>
      <c r="H18" s="4" t="s">
        <v>46</v>
      </c>
    </row>
    <row r="19" spans="1:8" ht="15.75" customHeight="1" x14ac:dyDescent="0.25">
      <c r="A19" s="148" t="s">
        <v>8</v>
      </c>
      <c r="B19" s="151"/>
      <c r="C19" s="151"/>
      <c r="D19" s="151"/>
      <c r="E19" s="152"/>
      <c r="F19" s="95">
        <v>0</v>
      </c>
      <c r="G19" s="95">
        <v>0</v>
      </c>
      <c r="H19" s="95">
        <v>0</v>
      </c>
    </row>
    <row r="20" spans="1:8" x14ac:dyDescent="0.25">
      <c r="A20" s="148" t="s">
        <v>9</v>
      </c>
      <c r="B20" s="141"/>
      <c r="C20" s="141"/>
      <c r="D20" s="141"/>
      <c r="E20" s="141"/>
      <c r="F20" s="95">
        <v>0</v>
      </c>
      <c r="G20" s="95">
        <v>0</v>
      </c>
      <c r="H20" s="95">
        <v>0</v>
      </c>
    </row>
    <row r="21" spans="1:8" x14ac:dyDescent="0.25">
      <c r="A21" s="153" t="s">
        <v>10</v>
      </c>
      <c r="B21" s="146"/>
      <c r="C21" s="146"/>
      <c r="D21" s="146"/>
      <c r="E21" s="146"/>
      <c r="F21" s="30">
        <v>0</v>
      </c>
      <c r="G21" s="30">
        <v>0</v>
      </c>
      <c r="H21" s="30">
        <v>0</v>
      </c>
    </row>
    <row r="22" spans="1:8" ht="18" x14ac:dyDescent="0.25">
      <c r="A22" s="22"/>
      <c r="B22" s="9"/>
      <c r="C22" s="9"/>
      <c r="D22" s="9"/>
      <c r="E22" s="9"/>
      <c r="F22" s="3"/>
      <c r="G22" s="3"/>
      <c r="H22" s="3"/>
    </row>
    <row r="23" spans="1:8" ht="18" customHeight="1" x14ac:dyDescent="0.25">
      <c r="A23" s="142" t="s">
        <v>49</v>
      </c>
      <c r="B23" s="143"/>
      <c r="C23" s="143"/>
      <c r="D23" s="143"/>
      <c r="E23" s="143"/>
      <c r="F23" s="143"/>
      <c r="G23" s="143"/>
      <c r="H23" s="143"/>
    </row>
    <row r="24" spans="1:8" ht="18" x14ac:dyDescent="0.25">
      <c r="A24" s="22"/>
      <c r="B24" s="9"/>
      <c r="C24" s="9"/>
      <c r="D24" s="9"/>
      <c r="E24" s="9"/>
      <c r="F24" s="3"/>
      <c r="G24" s="3"/>
      <c r="H24" s="3"/>
    </row>
    <row r="25" spans="1:8" ht="25.5" x14ac:dyDescent="0.25">
      <c r="A25" s="26"/>
      <c r="B25" s="27"/>
      <c r="C25" s="27"/>
      <c r="D25" s="28"/>
      <c r="E25" s="29"/>
      <c r="F25" s="4" t="s">
        <v>44</v>
      </c>
      <c r="G25" s="4" t="s">
        <v>45</v>
      </c>
      <c r="H25" s="4" t="s">
        <v>46</v>
      </c>
    </row>
    <row r="26" spans="1:8" x14ac:dyDescent="0.25">
      <c r="A26" s="156" t="s">
        <v>42</v>
      </c>
      <c r="B26" s="157"/>
      <c r="C26" s="157"/>
      <c r="D26" s="157"/>
      <c r="E26" s="158"/>
      <c r="F26" s="131">
        <v>289810.56</v>
      </c>
      <c r="G26" s="131">
        <v>179763.05</v>
      </c>
      <c r="H26" s="132">
        <v>89881.53</v>
      </c>
    </row>
    <row r="27" spans="1:8" ht="30" customHeight="1" x14ac:dyDescent="0.25">
      <c r="A27" s="159" t="s">
        <v>7</v>
      </c>
      <c r="B27" s="160"/>
      <c r="C27" s="160"/>
      <c r="D27" s="160"/>
      <c r="E27" s="161"/>
      <c r="F27" s="130">
        <v>110047.51</v>
      </c>
      <c r="G27" s="130">
        <v>89881.53</v>
      </c>
      <c r="H27" s="96">
        <v>89881.53</v>
      </c>
    </row>
    <row r="30" spans="1:8" x14ac:dyDescent="0.25">
      <c r="A30" s="140" t="s">
        <v>11</v>
      </c>
      <c r="B30" s="141"/>
      <c r="C30" s="141"/>
      <c r="D30" s="141"/>
      <c r="E30" s="141"/>
      <c r="F30" s="31"/>
      <c r="G30" s="31"/>
      <c r="H30" s="31">
        <v>0</v>
      </c>
    </row>
    <row r="31" spans="1:8" ht="11.25" customHeight="1" x14ac:dyDescent="0.25">
      <c r="A31" s="17"/>
      <c r="B31" s="18"/>
      <c r="C31" s="18"/>
      <c r="D31" s="18"/>
      <c r="E31" s="18"/>
      <c r="F31" s="19"/>
      <c r="G31" s="19"/>
      <c r="H31" s="19"/>
    </row>
    <row r="32" spans="1:8" ht="29.25" customHeight="1" x14ac:dyDescent="0.25">
      <c r="A32" s="154" t="s">
        <v>129</v>
      </c>
      <c r="B32" s="155"/>
      <c r="C32" s="155"/>
      <c r="D32" s="155"/>
      <c r="E32" s="155"/>
      <c r="F32" s="155"/>
      <c r="G32" s="155"/>
      <c r="H32" s="155"/>
    </row>
    <row r="33" spans="1:8" ht="13.5" customHeight="1" x14ac:dyDescent="0.25">
      <c r="A33" t="s">
        <v>130</v>
      </c>
    </row>
    <row r="34" spans="1:8" x14ac:dyDescent="0.25">
      <c r="A34" s="154" t="s">
        <v>131</v>
      </c>
      <c r="B34" s="155"/>
      <c r="C34" s="155"/>
      <c r="D34" s="155"/>
      <c r="E34" s="155"/>
      <c r="F34" s="155"/>
      <c r="G34" s="155"/>
      <c r="H34" s="155"/>
    </row>
    <row r="35" spans="1:8" ht="17.25" customHeight="1" x14ac:dyDescent="0.25">
      <c r="G35" t="s">
        <v>132</v>
      </c>
    </row>
    <row r="36" spans="1:8" ht="29.25" customHeight="1" x14ac:dyDescent="0.25">
      <c r="A36" s="154"/>
      <c r="B36" s="155"/>
      <c r="C36" s="155"/>
      <c r="D36" s="155"/>
      <c r="E36" s="155"/>
      <c r="F36" s="155"/>
      <c r="G36" s="155"/>
      <c r="H36" s="155"/>
    </row>
  </sheetData>
  <mergeCells count="20">
    <mergeCell ref="A36:H36"/>
    <mergeCell ref="A23:H23"/>
    <mergeCell ref="A32:H32"/>
    <mergeCell ref="A30:E30"/>
    <mergeCell ref="A34:H34"/>
    <mergeCell ref="A26:E26"/>
    <mergeCell ref="A27:E27"/>
    <mergeCell ref="A19:E19"/>
    <mergeCell ref="A20:E20"/>
    <mergeCell ref="A21:E21"/>
    <mergeCell ref="A13:E13"/>
    <mergeCell ref="A14:E14"/>
    <mergeCell ref="A12:E12"/>
    <mergeCell ref="A5:H5"/>
    <mergeCell ref="A16:H16"/>
    <mergeCell ref="A1:H1"/>
    <mergeCell ref="A3:H3"/>
    <mergeCell ref="A8:E8"/>
    <mergeCell ref="A9:E9"/>
    <mergeCell ref="A10:E10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76"/>
  <sheetViews>
    <sheetView topLeftCell="A64" workbookViewId="0">
      <selection activeCell="H64" sqref="H6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18.5703125" customWidth="1"/>
    <col min="4" max="4" width="33.140625" customWidth="1"/>
    <col min="5" max="5" width="22" customWidth="1"/>
    <col min="6" max="7" width="21.85546875" customWidth="1"/>
  </cols>
  <sheetData>
    <row r="1" spans="1:7" ht="42" customHeight="1" x14ac:dyDescent="0.25">
      <c r="A1" s="142" t="s">
        <v>111</v>
      </c>
      <c r="B1" s="142"/>
      <c r="C1" s="142"/>
      <c r="D1" s="142"/>
      <c r="E1" s="142"/>
      <c r="F1" s="142"/>
      <c r="G1" s="142"/>
    </row>
    <row r="2" spans="1:7" ht="18" customHeight="1" x14ac:dyDescent="0.25">
      <c r="A2" s="5"/>
      <c r="B2" s="5"/>
      <c r="C2" s="5"/>
      <c r="D2" s="5"/>
      <c r="E2" s="5"/>
      <c r="F2" s="5"/>
      <c r="G2" s="5"/>
    </row>
    <row r="3" spans="1:7" ht="15.75" x14ac:dyDescent="0.25">
      <c r="A3" s="142" t="s">
        <v>31</v>
      </c>
      <c r="B3" s="142"/>
      <c r="C3" s="142"/>
      <c r="D3" s="142"/>
      <c r="E3" s="142"/>
      <c r="F3" s="144"/>
      <c r="G3" s="144"/>
    </row>
    <row r="4" spans="1:7" ht="18" x14ac:dyDescent="0.25">
      <c r="A4" s="5"/>
      <c r="B4" s="5"/>
      <c r="C4" s="5"/>
      <c r="D4" s="5"/>
      <c r="E4" s="5"/>
      <c r="F4" s="6"/>
      <c r="G4" s="6"/>
    </row>
    <row r="5" spans="1:7" ht="18" customHeight="1" x14ac:dyDescent="0.25">
      <c r="A5" s="142" t="s">
        <v>13</v>
      </c>
      <c r="B5" s="169"/>
      <c r="C5" s="169"/>
      <c r="D5" s="169"/>
      <c r="E5" s="169"/>
      <c r="F5" s="169"/>
      <c r="G5" s="169"/>
    </row>
    <row r="6" spans="1:7" ht="18" x14ac:dyDescent="0.25">
      <c r="A6" s="5"/>
      <c r="B6" s="5"/>
      <c r="C6" s="5"/>
      <c r="D6" s="5"/>
      <c r="E6" s="5"/>
      <c r="F6" s="6"/>
      <c r="G6" s="6"/>
    </row>
    <row r="7" spans="1:7" x14ac:dyDescent="0.25">
      <c r="A7" s="142" t="s">
        <v>1</v>
      </c>
      <c r="B7" s="168"/>
      <c r="C7" s="168"/>
      <c r="D7" s="168"/>
      <c r="E7" s="168"/>
      <c r="F7" s="168"/>
      <c r="G7" s="168"/>
    </row>
    <row r="8" spans="1:7" ht="18" x14ac:dyDescent="0.25">
      <c r="A8" s="5"/>
      <c r="B8" s="5"/>
      <c r="C8" s="5"/>
      <c r="D8" s="5"/>
      <c r="E8" s="5"/>
      <c r="F8" s="6"/>
      <c r="G8" s="6"/>
    </row>
    <row r="9" spans="1:7" ht="25.5" x14ac:dyDescent="0.25">
      <c r="A9" s="21" t="s">
        <v>14</v>
      </c>
      <c r="B9" s="20" t="s">
        <v>15</v>
      </c>
      <c r="C9" s="20" t="s">
        <v>16</v>
      </c>
      <c r="D9" s="20" t="s">
        <v>12</v>
      </c>
      <c r="E9" s="21" t="s">
        <v>44</v>
      </c>
      <c r="F9" s="21" t="s">
        <v>45</v>
      </c>
      <c r="G9" s="21" t="s">
        <v>46</v>
      </c>
    </row>
    <row r="10" spans="1:7" ht="15.75" customHeight="1" x14ac:dyDescent="0.25">
      <c r="A10" s="46">
        <v>6</v>
      </c>
      <c r="B10" s="46"/>
      <c r="C10" s="46"/>
      <c r="D10" s="11" t="s">
        <v>17</v>
      </c>
      <c r="E10" s="57">
        <f>E11+E14+E16+E18+E21+E25</f>
        <v>5490394.6800000006</v>
      </c>
      <c r="F10" s="57">
        <f t="shared" ref="F10:G10" si="0">F11+F14+F16+F18+F21+F25</f>
        <v>5177047.08</v>
      </c>
      <c r="G10" s="57">
        <f t="shared" si="0"/>
        <v>5177047.08</v>
      </c>
    </row>
    <row r="11" spans="1:7" ht="25.5" x14ac:dyDescent="0.25">
      <c r="A11" s="46"/>
      <c r="B11" s="46">
        <v>63</v>
      </c>
      <c r="C11" s="46"/>
      <c r="D11" s="11" t="s">
        <v>48</v>
      </c>
      <c r="E11" s="57">
        <f>SUM(E12,E13)</f>
        <v>546769.28</v>
      </c>
      <c r="F11" s="57">
        <f>F12+F13</f>
        <v>247720</v>
      </c>
      <c r="G11" s="57">
        <f>G12+G13</f>
        <v>247720</v>
      </c>
    </row>
    <row r="12" spans="1:7" x14ac:dyDescent="0.25">
      <c r="A12" s="48"/>
      <c r="B12" s="48"/>
      <c r="C12" s="54" t="s">
        <v>54</v>
      </c>
      <c r="D12" s="13" t="s">
        <v>110</v>
      </c>
      <c r="E12" s="41">
        <v>274689.28000000003</v>
      </c>
      <c r="F12" s="41">
        <v>115000</v>
      </c>
      <c r="G12" s="41">
        <v>115000</v>
      </c>
    </row>
    <row r="13" spans="1:7" x14ac:dyDescent="0.25">
      <c r="A13" s="48"/>
      <c r="B13" s="48"/>
      <c r="C13" s="116" t="s">
        <v>113</v>
      </c>
      <c r="D13" s="13" t="s">
        <v>112</v>
      </c>
      <c r="E13" s="41">
        <v>272080</v>
      </c>
      <c r="F13" s="41">
        <v>132720</v>
      </c>
      <c r="G13" s="41">
        <v>132720</v>
      </c>
    </row>
    <row r="14" spans="1:7" ht="30.75" customHeight="1" x14ac:dyDescent="0.25">
      <c r="A14" s="48"/>
      <c r="B14" s="50">
        <v>64</v>
      </c>
      <c r="C14" s="58"/>
      <c r="D14" s="39" t="s">
        <v>51</v>
      </c>
      <c r="E14" s="57">
        <f>E15</f>
        <v>1</v>
      </c>
      <c r="F14" s="57">
        <f t="shared" ref="F14:G14" si="1">F15</f>
        <v>1</v>
      </c>
      <c r="G14" s="57">
        <f t="shared" si="1"/>
        <v>1</v>
      </c>
    </row>
    <row r="15" spans="1:7" x14ac:dyDescent="0.25">
      <c r="A15" s="48"/>
      <c r="B15" s="50"/>
      <c r="C15" s="54" t="s">
        <v>55</v>
      </c>
      <c r="D15" s="13" t="s">
        <v>52</v>
      </c>
      <c r="E15" s="41">
        <v>1</v>
      </c>
      <c r="F15" s="41">
        <v>1</v>
      </c>
      <c r="G15" s="41">
        <v>1</v>
      </c>
    </row>
    <row r="16" spans="1:7" ht="36.75" customHeight="1" x14ac:dyDescent="0.25">
      <c r="A16" s="48"/>
      <c r="B16" s="50">
        <v>65</v>
      </c>
      <c r="C16" s="58"/>
      <c r="D16" s="38" t="s">
        <v>53</v>
      </c>
      <c r="E16" s="57">
        <f>E17</f>
        <v>13270</v>
      </c>
      <c r="F16" s="57">
        <f t="shared" ref="F16:G16" si="2">F17</f>
        <v>13270</v>
      </c>
      <c r="G16" s="57">
        <f t="shared" si="2"/>
        <v>13270</v>
      </c>
    </row>
    <row r="17" spans="1:7" ht="15" customHeight="1" x14ac:dyDescent="0.25">
      <c r="A17" s="48"/>
      <c r="B17" s="50"/>
      <c r="C17" s="49" t="s">
        <v>55</v>
      </c>
      <c r="D17" s="16" t="s">
        <v>52</v>
      </c>
      <c r="E17" s="41">
        <v>13270</v>
      </c>
      <c r="F17" s="41">
        <v>13270</v>
      </c>
      <c r="G17" s="41">
        <v>13270</v>
      </c>
    </row>
    <row r="18" spans="1:7" ht="37.5" customHeight="1" x14ac:dyDescent="0.25">
      <c r="A18" s="48"/>
      <c r="B18" s="50">
        <v>66</v>
      </c>
      <c r="C18" s="51"/>
      <c r="D18" s="38" t="s">
        <v>65</v>
      </c>
      <c r="E18" s="57">
        <f>E19+E20</f>
        <v>39820</v>
      </c>
      <c r="F18" s="57">
        <f t="shared" ref="F18:G18" si="3">F19+F20</f>
        <v>39820</v>
      </c>
      <c r="G18" s="57">
        <f t="shared" si="3"/>
        <v>39820</v>
      </c>
    </row>
    <row r="19" spans="1:7" ht="15.75" customHeight="1" x14ac:dyDescent="0.25">
      <c r="A19" s="48"/>
      <c r="B19" s="50"/>
      <c r="C19" s="49" t="s">
        <v>56</v>
      </c>
      <c r="D19" s="16" t="s">
        <v>38</v>
      </c>
      <c r="E19" s="41">
        <v>39820</v>
      </c>
      <c r="F19" s="41">
        <v>39820</v>
      </c>
      <c r="G19" s="41">
        <v>39820</v>
      </c>
    </row>
    <row r="20" spans="1:7" ht="15.75" customHeight="1" x14ac:dyDescent="0.25">
      <c r="A20" s="48"/>
      <c r="B20" s="50"/>
      <c r="C20" s="49" t="s">
        <v>57</v>
      </c>
      <c r="D20" s="16" t="s">
        <v>58</v>
      </c>
      <c r="E20" s="41">
        <v>0</v>
      </c>
      <c r="F20" s="41">
        <v>0</v>
      </c>
      <c r="G20" s="41">
        <v>0</v>
      </c>
    </row>
    <row r="21" spans="1:7" ht="25.5" x14ac:dyDescent="0.25">
      <c r="A21" s="48"/>
      <c r="B21" s="50">
        <v>67</v>
      </c>
      <c r="C21" s="58"/>
      <c r="D21" s="11" t="s">
        <v>99</v>
      </c>
      <c r="E21" s="57">
        <f>E22+E23+E24</f>
        <v>4883894.4000000004</v>
      </c>
      <c r="F21" s="57">
        <f>F22+F23+F24</f>
        <v>4869596.08</v>
      </c>
      <c r="G21" s="57">
        <f>G22+G23+F24</f>
        <v>4869596.08</v>
      </c>
    </row>
    <row r="22" spans="1:7" x14ac:dyDescent="0.25">
      <c r="A22" s="48"/>
      <c r="B22" s="48"/>
      <c r="C22" s="49" t="s">
        <v>59</v>
      </c>
      <c r="D22" s="15" t="s">
        <v>60</v>
      </c>
      <c r="E22" s="41">
        <v>495056.08</v>
      </c>
      <c r="F22" s="41">
        <v>495056.08</v>
      </c>
      <c r="G22" s="41">
        <v>495056.08</v>
      </c>
    </row>
    <row r="23" spans="1:7" ht="25.5" x14ac:dyDescent="0.25">
      <c r="A23" s="48"/>
      <c r="B23" s="48"/>
      <c r="C23" s="49" t="s">
        <v>61</v>
      </c>
      <c r="D23" s="15" t="s">
        <v>62</v>
      </c>
      <c r="E23" s="41">
        <v>3981680</v>
      </c>
      <c r="F23" s="41">
        <v>3981680</v>
      </c>
      <c r="G23" s="41">
        <v>3981680</v>
      </c>
    </row>
    <row r="24" spans="1:7" x14ac:dyDescent="0.25">
      <c r="A24" s="48"/>
      <c r="B24" s="48"/>
      <c r="C24" s="49"/>
      <c r="D24" s="15" t="s">
        <v>114</v>
      </c>
      <c r="E24" s="41">
        <v>407158.32</v>
      </c>
      <c r="F24" s="41">
        <v>392860</v>
      </c>
      <c r="G24" s="41">
        <v>392860</v>
      </c>
    </row>
    <row r="25" spans="1:7" ht="30" customHeight="1" x14ac:dyDescent="0.25">
      <c r="A25" s="48"/>
      <c r="B25" s="50">
        <v>68</v>
      </c>
      <c r="C25" s="51"/>
      <c r="D25" s="11" t="s">
        <v>63</v>
      </c>
      <c r="E25" s="57">
        <f>E26</f>
        <v>6640</v>
      </c>
      <c r="F25" s="57">
        <f t="shared" ref="F25:G25" si="4">F26</f>
        <v>6640</v>
      </c>
      <c r="G25" s="57">
        <f t="shared" si="4"/>
        <v>6640</v>
      </c>
    </row>
    <row r="26" spans="1:7" ht="15" customHeight="1" x14ac:dyDescent="0.25">
      <c r="A26" s="48"/>
      <c r="B26" s="48"/>
      <c r="C26" s="49" t="s">
        <v>56</v>
      </c>
      <c r="D26" s="15" t="s">
        <v>38</v>
      </c>
      <c r="E26" s="41">
        <v>6640</v>
      </c>
      <c r="F26" s="41">
        <v>6640</v>
      </c>
      <c r="G26" s="41">
        <v>6640</v>
      </c>
    </row>
    <row r="27" spans="1:7" ht="25.5" x14ac:dyDescent="0.25">
      <c r="A27" s="52">
        <v>7</v>
      </c>
      <c r="B27" s="52"/>
      <c r="C27" s="55"/>
      <c r="D27" s="23" t="s">
        <v>19</v>
      </c>
      <c r="E27" s="57">
        <f>E28</f>
        <v>0</v>
      </c>
      <c r="F27" s="57">
        <f t="shared" ref="F27:G27" si="5">F28</f>
        <v>0</v>
      </c>
      <c r="G27" s="57">
        <f t="shared" si="5"/>
        <v>0</v>
      </c>
    </row>
    <row r="28" spans="1:7" ht="25.5" x14ac:dyDescent="0.25">
      <c r="A28" s="53"/>
      <c r="B28" s="53">
        <v>72</v>
      </c>
      <c r="C28" s="56"/>
      <c r="D28" s="24" t="s">
        <v>47</v>
      </c>
      <c r="E28" s="41">
        <v>0</v>
      </c>
      <c r="F28" s="41">
        <v>0</v>
      </c>
      <c r="G28" s="41">
        <v>0</v>
      </c>
    </row>
    <row r="29" spans="1:7" x14ac:dyDescent="0.25">
      <c r="A29" s="53"/>
      <c r="B29" s="53"/>
      <c r="C29" s="49" t="s">
        <v>64</v>
      </c>
      <c r="D29" s="13" t="s">
        <v>66</v>
      </c>
      <c r="E29" s="41">
        <v>0</v>
      </c>
      <c r="F29" s="41">
        <v>0</v>
      </c>
      <c r="G29" s="41">
        <v>0</v>
      </c>
    </row>
    <row r="30" spans="1:7" ht="30" customHeight="1" x14ac:dyDescent="0.25">
      <c r="A30" s="46">
        <v>8</v>
      </c>
      <c r="B30" s="46">
        <v>81</v>
      </c>
      <c r="C30" s="51"/>
      <c r="D30" s="38" t="s">
        <v>28</v>
      </c>
      <c r="E30" s="57">
        <f>E31</f>
        <v>0</v>
      </c>
      <c r="F30" s="57">
        <f t="shared" ref="F30:G30" si="6">F31</f>
        <v>0</v>
      </c>
      <c r="G30" s="57">
        <f t="shared" si="6"/>
        <v>0</v>
      </c>
    </row>
    <row r="31" spans="1:7" ht="22.5" customHeight="1" x14ac:dyDescent="0.25">
      <c r="A31" s="53"/>
      <c r="B31" s="53"/>
      <c r="C31" s="49" t="s">
        <v>67</v>
      </c>
      <c r="D31" s="16" t="s">
        <v>100</v>
      </c>
      <c r="E31" s="41">
        <v>0</v>
      </c>
      <c r="F31" s="41">
        <v>0</v>
      </c>
      <c r="G31" s="41">
        <v>0</v>
      </c>
    </row>
    <row r="32" spans="1:7" ht="22.5" customHeight="1" x14ac:dyDescent="0.25">
      <c r="A32" s="165" t="s">
        <v>101</v>
      </c>
      <c r="B32" s="166"/>
      <c r="C32" s="166"/>
      <c r="D32" s="167"/>
      <c r="E32" s="42">
        <f>E10+E27+E30</f>
        <v>5490394.6800000006</v>
      </c>
      <c r="F32" s="42">
        <f>F10+F27+F30</f>
        <v>5177047.08</v>
      </c>
      <c r="G32" s="42">
        <f>G10+G27+G30</f>
        <v>5177047.08</v>
      </c>
    </row>
    <row r="33" spans="1:7" ht="22.5" customHeight="1" x14ac:dyDescent="0.25">
      <c r="A33" s="35"/>
      <c r="B33" s="35"/>
      <c r="C33" s="36"/>
      <c r="D33" s="37"/>
      <c r="E33" s="43"/>
      <c r="F33" s="43"/>
      <c r="G33" s="44"/>
    </row>
    <row r="34" spans="1:7" x14ac:dyDescent="0.25">
      <c r="A34" s="82"/>
      <c r="B34" s="82"/>
      <c r="C34" s="82"/>
      <c r="D34" s="82"/>
      <c r="E34" s="82"/>
      <c r="F34" s="82"/>
      <c r="G34" s="82"/>
    </row>
    <row r="35" spans="1:7" x14ac:dyDescent="0.25">
      <c r="A35" s="142" t="s">
        <v>20</v>
      </c>
      <c r="B35" s="168"/>
      <c r="C35" s="168"/>
      <c r="D35" s="168"/>
      <c r="E35" s="168"/>
      <c r="F35" s="168"/>
      <c r="G35" s="168"/>
    </row>
    <row r="36" spans="1:7" ht="18" x14ac:dyDescent="0.25">
      <c r="A36" s="5"/>
      <c r="B36" s="5"/>
      <c r="C36" s="5"/>
      <c r="D36" s="5"/>
      <c r="E36" s="5"/>
      <c r="F36" s="6"/>
      <c r="G36" s="6"/>
    </row>
    <row r="37" spans="1:7" ht="25.5" x14ac:dyDescent="0.25">
      <c r="A37" s="21" t="s">
        <v>14</v>
      </c>
      <c r="B37" s="20" t="s">
        <v>15</v>
      </c>
      <c r="C37" s="20" t="s">
        <v>16</v>
      </c>
      <c r="D37" s="20" t="s">
        <v>21</v>
      </c>
      <c r="E37" s="21" t="s">
        <v>44</v>
      </c>
      <c r="F37" s="21" t="s">
        <v>45</v>
      </c>
      <c r="G37" s="21" t="s">
        <v>46</v>
      </c>
    </row>
    <row r="38" spans="1:7" ht="15.75" customHeight="1" x14ac:dyDescent="0.25">
      <c r="A38" s="46">
        <v>3</v>
      </c>
      <c r="B38" s="46"/>
      <c r="C38" s="47"/>
      <c r="D38" s="11" t="s">
        <v>22</v>
      </c>
      <c r="E38" s="42">
        <f>E39+E45+E53+E55+E57</f>
        <v>4836129.08</v>
      </c>
      <c r="F38" s="42">
        <f>F39+F45+F53+F55+F57</f>
        <v>4685935.0599999996</v>
      </c>
      <c r="G38" s="42">
        <f>G39+G45+G53+G55+G57</f>
        <v>4685935.0599999996</v>
      </c>
    </row>
    <row r="39" spans="1:7" ht="15.75" customHeight="1" x14ac:dyDescent="0.25">
      <c r="A39" s="46"/>
      <c r="B39" s="46">
        <v>31</v>
      </c>
      <c r="C39" s="47"/>
      <c r="D39" s="11" t="s">
        <v>23</v>
      </c>
      <c r="E39" s="42">
        <f>SUM(E40:E44)</f>
        <v>3921660</v>
      </c>
      <c r="F39" s="42">
        <f>SUM(F40:F44)</f>
        <v>3861347.51</v>
      </c>
      <c r="G39" s="42">
        <f>SUM(G40:G44)</f>
        <v>3861347.51</v>
      </c>
    </row>
    <row r="40" spans="1:7" x14ac:dyDescent="0.25">
      <c r="A40" s="48"/>
      <c r="B40" s="48"/>
      <c r="C40" s="49" t="s">
        <v>61</v>
      </c>
      <c r="D40" s="13" t="s">
        <v>18</v>
      </c>
      <c r="E40" s="45">
        <v>3257800</v>
      </c>
      <c r="F40" s="45">
        <v>3257800</v>
      </c>
      <c r="G40" s="45">
        <v>3257800</v>
      </c>
    </row>
    <row r="41" spans="1:7" x14ac:dyDescent="0.25">
      <c r="A41" s="48"/>
      <c r="B41" s="48"/>
      <c r="C41" s="49" t="s">
        <v>56</v>
      </c>
      <c r="D41" s="13" t="s">
        <v>38</v>
      </c>
      <c r="E41" s="45">
        <v>22957.51</v>
      </c>
      <c r="F41" s="45">
        <v>22957.51</v>
      </c>
      <c r="G41" s="45">
        <v>22957.51</v>
      </c>
    </row>
    <row r="42" spans="1:7" x14ac:dyDescent="0.25">
      <c r="A42" s="48"/>
      <c r="B42" s="48"/>
      <c r="C42" s="49" t="s">
        <v>68</v>
      </c>
      <c r="D42" s="13" t="s">
        <v>110</v>
      </c>
      <c r="E42" s="45">
        <v>139560</v>
      </c>
      <c r="F42" s="45">
        <v>108560</v>
      </c>
      <c r="G42" s="45">
        <v>108560</v>
      </c>
    </row>
    <row r="43" spans="1:7" x14ac:dyDescent="0.25">
      <c r="A43" s="48"/>
      <c r="B43" s="48"/>
      <c r="C43" s="49"/>
      <c r="D43" s="13" t="s">
        <v>115</v>
      </c>
      <c r="E43" s="45">
        <v>339310</v>
      </c>
      <c r="F43" s="45">
        <v>339310</v>
      </c>
      <c r="G43" s="45">
        <v>339310</v>
      </c>
    </row>
    <row r="44" spans="1:7" x14ac:dyDescent="0.25">
      <c r="A44" s="48"/>
      <c r="B44" s="48"/>
      <c r="C44" s="49" t="s">
        <v>113</v>
      </c>
      <c r="D44" s="13" t="s">
        <v>116</v>
      </c>
      <c r="E44" s="45">
        <v>162032.49</v>
      </c>
      <c r="F44" s="45">
        <v>132720</v>
      </c>
      <c r="G44" s="45">
        <v>132720</v>
      </c>
    </row>
    <row r="45" spans="1:7" x14ac:dyDescent="0.25">
      <c r="A45" s="48"/>
      <c r="B45" s="50">
        <v>32</v>
      </c>
      <c r="C45" s="51"/>
      <c r="D45" s="25" t="s">
        <v>34</v>
      </c>
      <c r="E45" s="42">
        <f>SUM(E46:E52)</f>
        <v>912129.08</v>
      </c>
      <c r="F45" s="42">
        <f>SUM(F46:F52)</f>
        <v>822247.54999999993</v>
      </c>
      <c r="G45" s="42">
        <f>SUM(G46:G52)</f>
        <v>822247.54999999993</v>
      </c>
    </row>
    <row r="46" spans="1:7" x14ac:dyDescent="0.25">
      <c r="A46" s="48"/>
      <c r="B46" s="48"/>
      <c r="C46" s="49" t="s">
        <v>61</v>
      </c>
      <c r="D46" s="13" t="s">
        <v>18</v>
      </c>
      <c r="E46" s="45">
        <v>690035</v>
      </c>
      <c r="F46" s="45">
        <v>600153.47</v>
      </c>
      <c r="G46" s="45">
        <v>600153.47</v>
      </c>
    </row>
    <row r="47" spans="1:7" x14ac:dyDescent="0.25">
      <c r="A47" s="48"/>
      <c r="B47" s="50"/>
      <c r="C47" s="49" t="s">
        <v>56</v>
      </c>
      <c r="D47" s="13" t="s">
        <v>38</v>
      </c>
      <c r="E47" s="45">
        <v>10220.69</v>
      </c>
      <c r="F47" s="45">
        <v>10220.69</v>
      </c>
      <c r="G47" s="45">
        <v>10220.69</v>
      </c>
    </row>
    <row r="48" spans="1:7" x14ac:dyDescent="0.25">
      <c r="A48" s="48"/>
      <c r="B48" s="50"/>
      <c r="C48" s="49" t="s">
        <v>55</v>
      </c>
      <c r="D48" s="13" t="s">
        <v>52</v>
      </c>
      <c r="E48" s="45">
        <v>13271</v>
      </c>
      <c r="F48" s="45">
        <v>13271</v>
      </c>
      <c r="G48" s="45">
        <v>13271</v>
      </c>
    </row>
    <row r="49" spans="1:7" x14ac:dyDescent="0.25">
      <c r="A49" s="52"/>
      <c r="B49" s="52"/>
      <c r="C49" s="49" t="s">
        <v>68</v>
      </c>
      <c r="D49" s="13" t="s">
        <v>110</v>
      </c>
      <c r="E49" s="45">
        <v>6440</v>
      </c>
      <c r="F49" s="45">
        <v>6440</v>
      </c>
      <c r="G49" s="45">
        <v>6440</v>
      </c>
    </row>
    <row r="50" spans="1:7" x14ac:dyDescent="0.25">
      <c r="A50" s="52"/>
      <c r="B50" s="52"/>
      <c r="C50" s="49" t="s">
        <v>117</v>
      </c>
      <c r="D50" s="13" t="s">
        <v>60</v>
      </c>
      <c r="E50" s="45">
        <v>138612.39000000001</v>
      </c>
      <c r="F50" s="45">
        <v>138612.39000000001</v>
      </c>
      <c r="G50" s="45">
        <v>138612.39000000001</v>
      </c>
    </row>
    <row r="51" spans="1:7" x14ac:dyDescent="0.25">
      <c r="A51" s="52"/>
      <c r="B51" s="52"/>
      <c r="C51" s="49"/>
      <c r="D51" s="13" t="s">
        <v>118</v>
      </c>
      <c r="E51" s="45">
        <v>53550</v>
      </c>
      <c r="F51" s="45">
        <v>53550</v>
      </c>
      <c r="G51" s="45">
        <v>53550</v>
      </c>
    </row>
    <row r="52" spans="1:7" x14ac:dyDescent="0.25">
      <c r="A52" s="83"/>
      <c r="B52" s="52"/>
      <c r="C52" s="49" t="s">
        <v>67</v>
      </c>
      <c r="D52" s="13" t="s">
        <v>69</v>
      </c>
      <c r="E52" s="45">
        <v>0</v>
      </c>
      <c r="F52" s="45">
        <v>0</v>
      </c>
      <c r="G52" s="45">
        <v>0</v>
      </c>
    </row>
    <row r="53" spans="1:7" x14ac:dyDescent="0.25">
      <c r="A53" s="52"/>
      <c r="B53" s="52">
        <v>34</v>
      </c>
      <c r="C53" s="51"/>
      <c r="D53" s="39" t="s">
        <v>70</v>
      </c>
      <c r="E53" s="42">
        <f>E54</f>
        <v>1990</v>
      </c>
      <c r="F53" s="42">
        <f t="shared" ref="F53:G53" si="7">F54</f>
        <v>1990</v>
      </c>
      <c r="G53" s="42">
        <f t="shared" si="7"/>
        <v>1990</v>
      </c>
    </row>
    <row r="54" spans="1:7" x14ac:dyDescent="0.25">
      <c r="A54" s="52"/>
      <c r="B54" s="52"/>
      <c r="C54" s="49" t="s">
        <v>61</v>
      </c>
      <c r="D54" s="13" t="s">
        <v>18</v>
      </c>
      <c r="E54" s="45">
        <v>1990</v>
      </c>
      <c r="F54" s="45">
        <v>1990</v>
      </c>
      <c r="G54" s="45">
        <v>1990</v>
      </c>
    </row>
    <row r="55" spans="1:7" x14ac:dyDescent="0.25">
      <c r="A55" s="52"/>
      <c r="B55" s="52">
        <v>37</v>
      </c>
      <c r="C55" s="51"/>
      <c r="D55" s="40" t="s">
        <v>71</v>
      </c>
      <c r="E55" s="42">
        <f>E56</f>
        <v>350</v>
      </c>
      <c r="F55" s="42">
        <f t="shared" ref="F55:G55" si="8">F56</f>
        <v>350</v>
      </c>
      <c r="G55" s="42">
        <f t="shared" si="8"/>
        <v>350</v>
      </c>
    </row>
    <row r="56" spans="1:7" x14ac:dyDescent="0.25">
      <c r="A56" s="52"/>
      <c r="B56" s="52"/>
      <c r="C56" s="49" t="s">
        <v>61</v>
      </c>
      <c r="D56" s="13" t="s">
        <v>18</v>
      </c>
      <c r="E56" s="45">
        <v>350</v>
      </c>
      <c r="F56" s="45">
        <v>350</v>
      </c>
      <c r="G56" s="45">
        <v>350</v>
      </c>
    </row>
    <row r="57" spans="1:7" x14ac:dyDescent="0.25">
      <c r="A57" s="52"/>
      <c r="B57" s="52">
        <v>38</v>
      </c>
      <c r="C57" s="51"/>
      <c r="D57" s="39" t="s">
        <v>72</v>
      </c>
      <c r="E57" s="42">
        <f>E58</f>
        <v>0</v>
      </c>
      <c r="F57" s="42">
        <f t="shared" ref="F57:G57" si="9">F58</f>
        <v>0</v>
      </c>
      <c r="G57" s="42">
        <f t="shared" si="9"/>
        <v>0</v>
      </c>
    </row>
    <row r="58" spans="1:7" x14ac:dyDescent="0.25">
      <c r="A58" s="52"/>
      <c r="B58" s="52"/>
      <c r="C58" s="49" t="s">
        <v>61</v>
      </c>
      <c r="D58" s="13" t="s">
        <v>18</v>
      </c>
      <c r="E58" s="45">
        <v>0</v>
      </c>
      <c r="F58" s="45">
        <v>0</v>
      </c>
      <c r="G58" s="45">
        <v>0</v>
      </c>
    </row>
    <row r="59" spans="1:7" x14ac:dyDescent="0.25">
      <c r="A59" s="52">
        <v>4</v>
      </c>
      <c r="B59" s="52"/>
      <c r="C59" s="49"/>
      <c r="D59" s="13"/>
      <c r="E59" s="42">
        <f>E60+E68</f>
        <v>544218.09</v>
      </c>
      <c r="F59" s="42">
        <f t="shared" ref="F59:G59" si="10">F60+F68</f>
        <v>401230.49</v>
      </c>
      <c r="G59" s="42">
        <f t="shared" si="10"/>
        <v>401230.49</v>
      </c>
    </row>
    <row r="60" spans="1:7" ht="30" x14ac:dyDescent="0.25">
      <c r="A60" s="84"/>
      <c r="B60" s="85">
        <v>42</v>
      </c>
      <c r="C60" s="85"/>
      <c r="D60" s="86" t="s">
        <v>73</v>
      </c>
      <c r="E60" s="87">
        <f>SUM(E61:E67)</f>
        <v>544218.09</v>
      </c>
      <c r="F60" s="87">
        <f t="shared" ref="F60:G60" si="11">SUM(F61:F67)</f>
        <v>401230.49</v>
      </c>
      <c r="G60" s="87">
        <f t="shared" si="11"/>
        <v>401230.49</v>
      </c>
    </row>
    <row r="61" spans="1:7" x14ac:dyDescent="0.25">
      <c r="A61" s="84"/>
      <c r="B61" s="84"/>
      <c r="C61" s="88" t="s">
        <v>61</v>
      </c>
      <c r="D61" s="13" t="s">
        <v>18</v>
      </c>
      <c r="E61" s="89">
        <v>31505</v>
      </c>
      <c r="F61" s="89">
        <v>31505</v>
      </c>
      <c r="G61" s="89">
        <v>31505</v>
      </c>
    </row>
    <row r="62" spans="1:7" x14ac:dyDescent="0.25">
      <c r="A62" s="84"/>
      <c r="B62" s="84"/>
      <c r="C62" s="49" t="s">
        <v>56</v>
      </c>
      <c r="D62" s="13" t="s">
        <v>38</v>
      </c>
      <c r="E62" s="89">
        <v>13281.8</v>
      </c>
      <c r="F62" s="89">
        <v>13281.8</v>
      </c>
      <c r="G62" s="89">
        <v>13281.8</v>
      </c>
    </row>
    <row r="63" spans="1:7" x14ac:dyDescent="0.25">
      <c r="A63" s="84"/>
      <c r="B63" s="84"/>
      <c r="C63" s="49" t="s">
        <v>117</v>
      </c>
      <c r="D63" s="13" t="s">
        <v>60</v>
      </c>
      <c r="E63" s="89">
        <v>356443.69</v>
      </c>
      <c r="F63" s="89">
        <v>356443.69</v>
      </c>
      <c r="G63" s="89">
        <v>356443.69</v>
      </c>
    </row>
    <row r="64" spans="1:7" x14ac:dyDescent="0.25">
      <c r="A64" s="84"/>
      <c r="B64" s="84"/>
      <c r="C64" s="49"/>
      <c r="D64" s="13" t="s">
        <v>115</v>
      </c>
      <c r="E64" s="89">
        <v>14298.32</v>
      </c>
      <c r="F64" s="89">
        <v>0</v>
      </c>
      <c r="G64" s="89">
        <v>0</v>
      </c>
    </row>
    <row r="65" spans="1:7" x14ac:dyDescent="0.25">
      <c r="A65" s="84"/>
      <c r="B65" s="84"/>
      <c r="C65" s="49" t="s">
        <v>54</v>
      </c>
      <c r="D65" s="13" t="s">
        <v>110</v>
      </c>
      <c r="E65" s="89">
        <v>128689.28</v>
      </c>
      <c r="F65" s="89">
        <v>0</v>
      </c>
      <c r="G65" s="89">
        <v>0</v>
      </c>
    </row>
    <row r="66" spans="1:7" x14ac:dyDescent="0.25">
      <c r="A66" s="84"/>
      <c r="B66" s="84"/>
      <c r="C66" s="49"/>
      <c r="D66" s="13"/>
      <c r="E66" s="89"/>
      <c r="F66" s="89"/>
      <c r="G66" s="89"/>
    </row>
    <row r="67" spans="1:7" x14ac:dyDescent="0.25">
      <c r="A67" s="84"/>
      <c r="B67" s="84"/>
      <c r="C67" s="88" t="s">
        <v>55</v>
      </c>
      <c r="D67" s="103" t="s">
        <v>52</v>
      </c>
      <c r="E67" s="89">
        <v>0</v>
      </c>
      <c r="F67" s="89">
        <v>0</v>
      </c>
      <c r="G67" s="89">
        <v>0</v>
      </c>
    </row>
    <row r="68" spans="1:7" ht="30" x14ac:dyDescent="0.25">
      <c r="A68" s="84"/>
      <c r="B68" s="85">
        <v>45</v>
      </c>
      <c r="C68" s="91"/>
      <c r="D68" s="86" t="s">
        <v>74</v>
      </c>
      <c r="E68" s="87">
        <f>E69</f>
        <v>0</v>
      </c>
      <c r="F68" s="87">
        <f t="shared" ref="F68:G68" si="12">F69</f>
        <v>0</v>
      </c>
      <c r="G68" s="87">
        <f t="shared" si="12"/>
        <v>0</v>
      </c>
    </row>
    <row r="69" spans="1:7" x14ac:dyDescent="0.25">
      <c r="A69" s="84"/>
      <c r="B69" s="84"/>
      <c r="C69" s="49" t="s">
        <v>67</v>
      </c>
      <c r="D69" s="13" t="s">
        <v>69</v>
      </c>
      <c r="E69" s="89">
        <v>0</v>
      </c>
      <c r="F69" s="89">
        <v>0</v>
      </c>
      <c r="G69" s="89">
        <v>0</v>
      </c>
    </row>
    <row r="70" spans="1:7" x14ac:dyDescent="0.25">
      <c r="A70" s="85">
        <v>5</v>
      </c>
      <c r="B70" s="84"/>
      <c r="C70" s="88"/>
      <c r="D70" s="90"/>
      <c r="E70" s="87">
        <f>E71</f>
        <v>0</v>
      </c>
      <c r="F70" s="87">
        <f t="shared" ref="F70:G71" si="13">F71</f>
        <v>0</v>
      </c>
      <c r="G70" s="87">
        <f t="shared" si="13"/>
        <v>0</v>
      </c>
    </row>
    <row r="71" spans="1:7" ht="30" x14ac:dyDescent="0.25">
      <c r="A71" s="84"/>
      <c r="B71" s="85">
        <v>51</v>
      </c>
      <c r="C71" s="85"/>
      <c r="D71" s="92" t="s">
        <v>109</v>
      </c>
      <c r="E71" s="87">
        <f>E72</f>
        <v>0</v>
      </c>
      <c r="F71" s="87">
        <f t="shared" si="13"/>
        <v>0</v>
      </c>
      <c r="G71" s="87">
        <f t="shared" si="13"/>
        <v>0</v>
      </c>
    </row>
    <row r="72" spans="1:7" x14ac:dyDescent="0.25">
      <c r="A72" s="84"/>
      <c r="B72" s="84"/>
      <c r="C72" s="49" t="s">
        <v>56</v>
      </c>
      <c r="D72" s="13" t="s">
        <v>38</v>
      </c>
      <c r="E72" s="89">
        <v>0</v>
      </c>
      <c r="F72" s="89">
        <v>0</v>
      </c>
      <c r="G72" s="89">
        <v>0</v>
      </c>
    </row>
    <row r="73" spans="1:7" x14ac:dyDescent="0.25">
      <c r="A73" s="117"/>
      <c r="B73" s="118"/>
      <c r="C73" s="119"/>
      <c r="D73" s="120"/>
      <c r="E73" s="89"/>
      <c r="F73" s="89"/>
      <c r="G73" s="89"/>
    </row>
    <row r="74" spans="1:7" x14ac:dyDescent="0.25">
      <c r="A74" s="117"/>
      <c r="B74" s="118"/>
      <c r="C74" s="119"/>
      <c r="D74" s="120"/>
      <c r="E74" s="89"/>
      <c r="F74" s="89"/>
      <c r="G74" s="89"/>
    </row>
    <row r="75" spans="1:7" ht="30.75" customHeight="1" x14ac:dyDescent="0.25">
      <c r="A75" s="162" t="s">
        <v>75</v>
      </c>
      <c r="B75" s="163"/>
      <c r="C75" s="163"/>
      <c r="D75" s="164"/>
      <c r="E75" s="87">
        <f>E38+E59++E70+E74</f>
        <v>5380347.1699999999</v>
      </c>
      <c r="F75" s="87">
        <f>F38+F59++F70</f>
        <v>5087165.55</v>
      </c>
      <c r="G75" s="87">
        <f>G38+G59++G70</f>
        <v>5087165.55</v>
      </c>
    </row>
    <row r="76" spans="1:7" x14ac:dyDescent="0.25">
      <c r="A76" s="93"/>
      <c r="B76" s="93"/>
      <c r="C76" s="93"/>
      <c r="D76" s="93"/>
      <c r="E76" s="93"/>
      <c r="F76" s="93"/>
      <c r="G76" s="93"/>
    </row>
  </sheetData>
  <mergeCells count="7">
    <mergeCell ref="A75:D75"/>
    <mergeCell ref="A32:D32"/>
    <mergeCell ref="A7:G7"/>
    <mergeCell ref="A35:G35"/>
    <mergeCell ref="A1:G1"/>
    <mergeCell ref="A3:G3"/>
    <mergeCell ref="A5:G5"/>
  </mergeCells>
  <pageMargins left="0.7" right="0.7" top="0.75" bottom="0.75" header="0.3" footer="0.3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15"/>
  <sheetViews>
    <sheetView workbookViewId="0">
      <selection activeCell="D12" sqref="D12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ht="42" customHeight="1" x14ac:dyDescent="0.25">
      <c r="A1" s="170" t="s">
        <v>120</v>
      </c>
      <c r="B1" s="170"/>
      <c r="C1" s="170"/>
      <c r="D1" s="170"/>
    </row>
    <row r="2" spans="1:4" ht="18" customHeight="1" x14ac:dyDescent="0.25">
      <c r="A2" s="64"/>
      <c r="B2" s="64"/>
      <c r="C2" s="64"/>
      <c r="D2" s="64"/>
    </row>
    <row r="3" spans="1:4" x14ac:dyDescent="0.25">
      <c r="A3" s="170" t="s">
        <v>31</v>
      </c>
      <c r="B3" s="170"/>
      <c r="C3" s="171"/>
      <c r="D3" s="171"/>
    </row>
    <row r="4" spans="1:4" x14ac:dyDescent="0.25">
      <c r="A4" s="64"/>
      <c r="B4" s="64"/>
      <c r="C4" s="65"/>
      <c r="D4" s="65"/>
    </row>
    <row r="5" spans="1:4" ht="18" customHeight="1" x14ac:dyDescent="0.25">
      <c r="A5" s="170" t="s">
        <v>13</v>
      </c>
      <c r="B5" s="172"/>
      <c r="C5" s="172"/>
      <c r="D5" s="172"/>
    </row>
    <row r="6" spans="1:4" x14ac:dyDescent="0.25">
      <c r="A6" s="64"/>
      <c r="B6" s="64"/>
      <c r="C6" s="65"/>
      <c r="D6" s="65"/>
    </row>
    <row r="7" spans="1:4" x14ac:dyDescent="0.25">
      <c r="A7" s="170" t="s">
        <v>24</v>
      </c>
      <c r="B7" s="173"/>
      <c r="C7" s="173"/>
      <c r="D7" s="173"/>
    </row>
    <row r="8" spans="1:4" x14ac:dyDescent="0.25">
      <c r="A8" s="64"/>
      <c r="B8" s="64"/>
      <c r="C8" s="65"/>
      <c r="D8" s="65"/>
    </row>
    <row r="9" spans="1:4" ht="30" x14ac:dyDescent="0.25">
      <c r="A9" s="67" t="s">
        <v>25</v>
      </c>
      <c r="B9" s="67" t="s">
        <v>44</v>
      </c>
      <c r="C9" s="67" t="s">
        <v>45</v>
      </c>
      <c r="D9" s="67" t="s">
        <v>46</v>
      </c>
    </row>
    <row r="10" spans="1:4" ht="15.75" customHeight="1" x14ac:dyDescent="0.25">
      <c r="A10" s="78" t="s">
        <v>26</v>
      </c>
      <c r="B10" s="73">
        <v>5380347.1699999999</v>
      </c>
      <c r="C10" s="73">
        <v>5087165.55</v>
      </c>
      <c r="D10" s="73">
        <f t="shared" ref="D10" si="0">D11</f>
        <v>5087165.55</v>
      </c>
    </row>
    <row r="11" spans="1:4" ht="15.75" customHeight="1" x14ac:dyDescent="0.25">
      <c r="A11" s="78" t="s">
        <v>76</v>
      </c>
      <c r="B11" s="73">
        <v>5380347.1699999999</v>
      </c>
      <c r="C11" s="73">
        <v>5087165.55</v>
      </c>
      <c r="D11" s="73">
        <v>5087165.55</v>
      </c>
    </row>
    <row r="12" spans="1:4" x14ac:dyDescent="0.25">
      <c r="A12" s="79" t="s">
        <v>77</v>
      </c>
      <c r="B12" s="77">
        <v>0</v>
      </c>
      <c r="C12" s="77">
        <v>0</v>
      </c>
      <c r="D12" s="77">
        <v>0</v>
      </c>
    </row>
    <row r="13" spans="1:4" x14ac:dyDescent="0.25">
      <c r="A13" s="80"/>
      <c r="B13" s="81"/>
      <c r="C13" s="81"/>
      <c r="D13" s="81"/>
    </row>
    <row r="14" spans="1:4" x14ac:dyDescent="0.25">
      <c r="A14" s="60"/>
      <c r="B14" s="59"/>
      <c r="C14" s="59"/>
      <c r="D14" s="61"/>
    </row>
    <row r="15" spans="1:4" x14ac:dyDescent="0.25">
      <c r="A15" s="62"/>
      <c r="B15" s="59"/>
      <c r="C15" s="59"/>
      <c r="D15" s="61"/>
    </row>
  </sheetData>
  <mergeCells count="4">
    <mergeCell ref="A1:D1"/>
    <mergeCell ref="A3:D3"/>
    <mergeCell ref="A5:D5"/>
    <mergeCell ref="A7:D7"/>
  </mergeCells>
  <pageMargins left="0.7" right="0.7" top="0.75" bottom="0.75" header="0.3" footer="0.3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4"/>
  <sheetViews>
    <sheetView workbookViewId="0">
      <selection activeCell="E15" sqref="E1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42" customHeight="1" x14ac:dyDescent="0.25">
      <c r="A1" s="142" t="s">
        <v>111</v>
      </c>
      <c r="B1" s="142"/>
      <c r="C1" s="142"/>
      <c r="D1" s="142"/>
      <c r="E1" s="142"/>
      <c r="F1" s="142"/>
      <c r="G1" s="142"/>
    </row>
    <row r="2" spans="1:7" ht="18" customHeight="1" x14ac:dyDescent="0.25">
      <c r="A2" s="5"/>
      <c r="B2" s="5"/>
      <c r="C2" s="5"/>
      <c r="D2" s="5"/>
      <c r="E2" s="5"/>
      <c r="F2" s="5"/>
      <c r="G2" s="5"/>
    </row>
    <row r="3" spans="1:7" ht="15.75" x14ac:dyDescent="0.25">
      <c r="A3" s="142" t="s">
        <v>31</v>
      </c>
      <c r="B3" s="142"/>
      <c r="C3" s="142"/>
      <c r="D3" s="142"/>
      <c r="E3" s="142"/>
      <c r="F3" s="144"/>
      <c r="G3" s="144"/>
    </row>
    <row r="4" spans="1:7" ht="18" x14ac:dyDescent="0.25">
      <c r="A4" s="5"/>
      <c r="B4" s="5"/>
      <c r="C4" s="5"/>
      <c r="D4" s="5"/>
      <c r="E4" s="5"/>
      <c r="F4" s="6"/>
      <c r="G4" s="6"/>
    </row>
    <row r="5" spans="1:7" ht="18" customHeight="1" x14ac:dyDescent="0.25">
      <c r="A5" s="142" t="s">
        <v>27</v>
      </c>
      <c r="B5" s="143"/>
      <c r="C5" s="143"/>
      <c r="D5" s="143"/>
      <c r="E5" s="143"/>
      <c r="F5" s="143"/>
      <c r="G5" s="143"/>
    </row>
    <row r="6" spans="1:7" ht="18" x14ac:dyDescent="0.25">
      <c r="A6" s="5"/>
      <c r="B6" s="5"/>
      <c r="C6" s="5"/>
      <c r="D6" s="5"/>
      <c r="E6" s="5"/>
      <c r="F6" s="6"/>
      <c r="G6" s="6"/>
    </row>
    <row r="7" spans="1:7" ht="25.5" x14ac:dyDescent="0.25">
      <c r="A7" s="21" t="s">
        <v>14</v>
      </c>
      <c r="B7" s="20" t="s">
        <v>15</v>
      </c>
      <c r="C7" s="20" t="s">
        <v>16</v>
      </c>
      <c r="D7" s="20" t="s">
        <v>50</v>
      </c>
      <c r="E7" s="21" t="s">
        <v>44</v>
      </c>
      <c r="F7" s="21" t="s">
        <v>45</v>
      </c>
      <c r="G7" s="21" t="s">
        <v>46</v>
      </c>
    </row>
    <row r="8" spans="1:7" ht="25.5" x14ac:dyDescent="0.25">
      <c r="A8" s="11">
        <v>8</v>
      </c>
      <c r="B8" s="11"/>
      <c r="C8" s="11"/>
      <c r="D8" s="11" t="s">
        <v>28</v>
      </c>
      <c r="E8" s="10">
        <v>0</v>
      </c>
      <c r="F8" s="10">
        <v>0</v>
      </c>
      <c r="G8" s="10">
        <v>0</v>
      </c>
    </row>
    <row r="9" spans="1:7" x14ac:dyDescent="0.25">
      <c r="A9" s="11"/>
      <c r="B9" s="15">
        <v>84</v>
      </c>
      <c r="C9" s="15"/>
      <c r="D9" s="15" t="s">
        <v>35</v>
      </c>
      <c r="E9" s="10">
        <v>0</v>
      </c>
      <c r="F9" s="10">
        <v>0</v>
      </c>
      <c r="G9" s="10">
        <v>0</v>
      </c>
    </row>
    <row r="10" spans="1:7" ht="25.5" x14ac:dyDescent="0.25">
      <c r="A10" s="12"/>
      <c r="B10" s="12"/>
      <c r="C10" s="13">
        <v>81</v>
      </c>
      <c r="D10" s="16" t="s">
        <v>36</v>
      </c>
      <c r="E10" s="10">
        <v>0</v>
      </c>
      <c r="F10" s="10">
        <v>0</v>
      </c>
      <c r="G10" s="10">
        <v>0</v>
      </c>
    </row>
    <row r="11" spans="1:7" ht="25.5" x14ac:dyDescent="0.25">
      <c r="A11" s="14">
        <v>5</v>
      </c>
      <c r="B11" s="14"/>
      <c r="C11" s="14"/>
      <c r="D11" s="23" t="s">
        <v>29</v>
      </c>
      <c r="E11" s="10">
        <v>0</v>
      </c>
      <c r="F11" s="10">
        <v>0</v>
      </c>
      <c r="G11" s="10">
        <v>0</v>
      </c>
    </row>
    <row r="12" spans="1:7" ht="25.5" x14ac:dyDescent="0.25">
      <c r="A12" s="15"/>
      <c r="B12" s="15">
        <v>54</v>
      </c>
      <c r="C12" s="15"/>
      <c r="D12" s="24" t="s">
        <v>37</v>
      </c>
      <c r="E12" s="10">
        <v>0</v>
      </c>
      <c r="F12" s="10">
        <v>0</v>
      </c>
      <c r="G12" s="10">
        <v>0</v>
      </c>
    </row>
    <row r="13" spans="1:7" x14ac:dyDescent="0.25">
      <c r="A13" s="15"/>
      <c r="B13" s="15"/>
      <c r="C13" s="13">
        <v>11</v>
      </c>
      <c r="D13" s="13" t="s">
        <v>18</v>
      </c>
      <c r="E13" s="10">
        <v>0</v>
      </c>
      <c r="F13" s="10">
        <v>0</v>
      </c>
      <c r="G13" s="10">
        <v>0</v>
      </c>
    </row>
    <row r="14" spans="1:7" x14ac:dyDescent="0.25">
      <c r="A14" s="15"/>
      <c r="B14" s="15"/>
      <c r="C14" s="13">
        <v>31</v>
      </c>
      <c r="D14" s="13" t="s">
        <v>38</v>
      </c>
      <c r="E14" s="10">
        <v>0</v>
      </c>
      <c r="F14" s="10">
        <v>0</v>
      </c>
      <c r="G14" s="10">
        <v>0</v>
      </c>
    </row>
  </sheetData>
  <mergeCells count="3">
    <mergeCell ref="A1:G1"/>
    <mergeCell ref="A3:G3"/>
    <mergeCell ref="A5:G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68"/>
  <sheetViews>
    <sheetView tabSelected="1" topLeftCell="A55" zoomScaleNormal="100" workbookViewId="0">
      <selection activeCell="G71" sqref="G7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15.42578125" customWidth="1"/>
    <col min="4" max="4" width="34.85546875" customWidth="1"/>
    <col min="5" max="7" width="23.42578125" customWidth="1"/>
  </cols>
  <sheetData>
    <row r="1" spans="1:9" ht="42" customHeight="1" x14ac:dyDescent="0.25">
      <c r="A1" s="170" t="s">
        <v>111</v>
      </c>
      <c r="B1" s="170"/>
      <c r="C1" s="170"/>
      <c r="D1" s="170"/>
      <c r="E1" s="170"/>
      <c r="F1" s="170"/>
      <c r="G1" s="170"/>
    </row>
    <row r="2" spans="1:9" x14ac:dyDescent="0.25">
      <c r="A2" s="64"/>
      <c r="B2" s="64"/>
      <c r="C2" s="64"/>
      <c r="D2" s="64"/>
      <c r="E2" s="64"/>
      <c r="F2" s="65"/>
      <c r="G2" s="65"/>
    </row>
    <row r="3" spans="1:9" ht="18" customHeight="1" x14ac:dyDescent="0.25">
      <c r="A3" s="170" t="s">
        <v>30</v>
      </c>
      <c r="B3" s="172"/>
      <c r="C3" s="172"/>
      <c r="D3" s="172"/>
      <c r="E3" s="172"/>
      <c r="F3" s="172"/>
      <c r="G3" s="172"/>
    </row>
    <row r="4" spans="1:9" x14ac:dyDescent="0.25">
      <c r="A4" s="64"/>
      <c r="B4" s="64"/>
      <c r="C4" s="64"/>
      <c r="D4" s="64"/>
      <c r="E4" s="64"/>
      <c r="F4" s="65"/>
      <c r="G4" s="65"/>
    </row>
    <row r="5" spans="1:9" ht="30" x14ac:dyDescent="0.25">
      <c r="A5" s="174" t="s">
        <v>32</v>
      </c>
      <c r="B5" s="175"/>
      <c r="C5" s="176"/>
      <c r="D5" s="66" t="s">
        <v>33</v>
      </c>
      <c r="E5" s="67" t="s">
        <v>44</v>
      </c>
      <c r="F5" s="67" t="s">
        <v>45</v>
      </c>
      <c r="G5" s="67" t="s">
        <v>46</v>
      </c>
    </row>
    <row r="6" spans="1:9" ht="40.5" customHeight="1" x14ac:dyDescent="0.25">
      <c r="A6" s="183" t="s">
        <v>105</v>
      </c>
      <c r="B6" s="184"/>
      <c r="C6" s="185"/>
      <c r="D6" s="70" t="s">
        <v>39</v>
      </c>
      <c r="E6" s="97"/>
      <c r="F6" s="97"/>
      <c r="G6" s="97"/>
    </row>
    <row r="7" spans="1:9" ht="40.5" customHeight="1" x14ac:dyDescent="0.25">
      <c r="A7" s="183" t="s">
        <v>104</v>
      </c>
      <c r="B7" s="184"/>
      <c r="C7" s="185"/>
      <c r="D7" s="70" t="s">
        <v>103</v>
      </c>
      <c r="E7" s="97"/>
      <c r="F7" s="97"/>
      <c r="G7" s="97"/>
    </row>
    <row r="8" spans="1:9" ht="18" customHeight="1" x14ac:dyDescent="0.25">
      <c r="A8" s="186" t="s">
        <v>107</v>
      </c>
      <c r="B8" s="186"/>
      <c r="C8" s="186"/>
      <c r="D8" s="98" t="s">
        <v>106</v>
      </c>
      <c r="E8" s="99"/>
      <c r="F8" s="99"/>
      <c r="G8" s="99"/>
    </row>
    <row r="9" spans="1:9" ht="18" customHeight="1" x14ac:dyDescent="0.25">
      <c r="A9" s="113">
        <v>3</v>
      </c>
      <c r="B9" s="114"/>
      <c r="C9" s="115"/>
      <c r="D9" s="98" t="s">
        <v>20</v>
      </c>
      <c r="E9" s="99">
        <f>E10</f>
        <v>138612.39000000001</v>
      </c>
      <c r="F9" s="99">
        <v>138612.39000000001</v>
      </c>
      <c r="G9" s="99">
        <v>138612.39000000001</v>
      </c>
    </row>
    <row r="10" spans="1:9" ht="18" customHeight="1" x14ac:dyDescent="0.25">
      <c r="A10" s="113"/>
      <c r="B10" s="114"/>
      <c r="C10" s="115">
        <v>32</v>
      </c>
      <c r="D10" s="98" t="s">
        <v>121</v>
      </c>
      <c r="E10" s="100">
        <v>138612.39000000001</v>
      </c>
      <c r="F10" s="99">
        <v>138612.39000000001</v>
      </c>
      <c r="G10" s="99">
        <v>138612.39000000001</v>
      </c>
    </row>
    <row r="11" spans="1:9" ht="18" customHeight="1" x14ac:dyDescent="0.25">
      <c r="A11" s="187">
        <v>4</v>
      </c>
      <c r="B11" s="188"/>
      <c r="C11" s="189"/>
      <c r="D11" s="98" t="s">
        <v>85</v>
      </c>
      <c r="E11" s="102">
        <f>SUM(E12:E13)</f>
        <v>356443.69</v>
      </c>
      <c r="F11" s="102">
        <v>356443.69</v>
      </c>
      <c r="G11" s="102">
        <v>356443.69</v>
      </c>
    </row>
    <row r="12" spans="1:9" ht="18" customHeight="1" x14ac:dyDescent="0.25">
      <c r="A12" s="190">
        <v>42</v>
      </c>
      <c r="B12" s="190"/>
      <c r="C12" s="190"/>
      <c r="D12" s="101" t="s">
        <v>85</v>
      </c>
      <c r="E12" s="100">
        <v>356443.69</v>
      </c>
      <c r="F12" s="100">
        <v>356443.69</v>
      </c>
      <c r="G12" s="100">
        <v>356443.49</v>
      </c>
    </row>
    <row r="13" spans="1:9" ht="19.5" customHeight="1" x14ac:dyDescent="0.25">
      <c r="A13" s="191">
        <v>45</v>
      </c>
      <c r="B13" s="191"/>
      <c r="C13" s="191"/>
      <c r="D13" s="106" t="s">
        <v>108</v>
      </c>
      <c r="E13" s="104">
        <v>0</v>
      </c>
      <c r="F13" s="104">
        <v>0</v>
      </c>
      <c r="G13" s="104">
        <v>0</v>
      </c>
      <c r="I13" s="105"/>
    </row>
    <row r="14" spans="1:9" ht="19.5" customHeight="1" x14ac:dyDescent="0.25">
      <c r="A14" s="133"/>
      <c r="B14" s="136" t="s">
        <v>125</v>
      </c>
      <c r="C14" s="134"/>
      <c r="D14" s="135"/>
      <c r="E14" s="137">
        <v>495056.08</v>
      </c>
      <c r="F14" s="137">
        <v>495056.08</v>
      </c>
      <c r="G14" s="137">
        <v>495056.08</v>
      </c>
      <c r="I14" s="105"/>
    </row>
    <row r="15" spans="1:9" ht="41.25" customHeight="1" x14ac:dyDescent="0.25">
      <c r="A15" s="183" t="s">
        <v>78</v>
      </c>
      <c r="B15" s="184"/>
      <c r="C15" s="185"/>
      <c r="D15" s="70" t="s">
        <v>39</v>
      </c>
      <c r="E15" s="71"/>
      <c r="F15" s="71"/>
      <c r="G15" s="71"/>
    </row>
    <row r="16" spans="1:9" ht="30" x14ac:dyDescent="0.25">
      <c r="A16" s="183" t="s">
        <v>79</v>
      </c>
      <c r="B16" s="184"/>
      <c r="C16" s="185"/>
      <c r="D16" s="70" t="s">
        <v>80</v>
      </c>
      <c r="E16" s="71"/>
      <c r="F16" s="71"/>
      <c r="G16" s="71"/>
    </row>
    <row r="17" spans="1:7" x14ac:dyDescent="0.25">
      <c r="A17" s="187" t="s">
        <v>81</v>
      </c>
      <c r="B17" s="188"/>
      <c r="C17" s="189"/>
      <c r="D17" s="72" t="s">
        <v>82</v>
      </c>
      <c r="E17" s="73">
        <v>0</v>
      </c>
      <c r="F17" s="73">
        <v>0</v>
      </c>
      <c r="G17" s="73">
        <v>0</v>
      </c>
    </row>
    <row r="18" spans="1:7" x14ac:dyDescent="0.25">
      <c r="A18" s="183">
        <v>3</v>
      </c>
      <c r="B18" s="184"/>
      <c r="C18" s="185"/>
      <c r="D18" s="70" t="s">
        <v>22</v>
      </c>
      <c r="E18" s="73">
        <f>E19</f>
        <v>0</v>
      </c>
      <c r="F18" s="73">
        <f t="shared" ref="F18:G18" si="0">F19</f>
        <v>0</v>
      </c>
      <c r="G18" s="73">
        <f t="shared" si="0"/>
        <v>0</v>
      </c>
    </row>
    <row r="19" spans="1:7" x14ac:dyDescent="0.25">
      <c r="A19" s="180">
        <v>32</v>
      </c>
      <c r="B19" s="181"/>
      <c r="C19" s="182"/>
      <c r="D19" s="76" t="s">
        <v>34</v>
      </c>
      <c r="E19" s="77">
        <v>0</v>
      </c>
      <c r="F19" s="77">
        <v>0</v>
      </c>
      <c r="G19" s="77">
        <v>0</v>
      </c>
    </row>
    <row r="20" spans="1:7" ht="15" customHeight="1" x14ac:dyDescent="0.25">
      <c r="A20" s="187" t="s">
        <v>83</v>
      </c>
      <c r="B20" s="188"/>
      <c r="C20" s="189"/>
      <c r="D20" s="70" t="s">
        <v>38</v>
      </c>
      <c r="E20" s="73">
        <v>0</v>
      </c>
      <c r="F20" s="73">
        <v>0</v>
      </c>
      <c r="G20" s="73">
        <v>0</v>
      </c>
    </row>
    <row r="21" spans="1:7" ht="15" customHeight="1" x14ac:dyDescent="0.25">
      <c r="A21" s="183">
        <v>3</v>
      </c>
      <c r="B21" s="184"/>
      <c r="C21" s="185"/>
      <c r="D21" s="70" t="s">
        <v>22</v>
      </c>
      <c r="E21" s="73">
        <f>SUM(E22:E23)</f>
        <v>33178.199999999997</v>
      </c>
      <c r="F21" s="73">
        <f t="shared" ref="F21:G21" si="1">SUM(F22:F23)</f>
        <v>33178.199999999997</v>
      </c>
      <c r="G21" s="73">
        <f t="shared" si="1"/>
        <v>33178.199999999997</v>
      </c>
    </row>
    <row r="22" spans="1:7" x14ac:dyDescent="0.25">
      <c r="A22" s="180">
        <v>31</v>
      </c>
      <c r="B22" s="181"/>
      <c r="C22" s="182"/>
      <c r="D22" s="76" t="s">
        <v>23</v>
      </c>
      <c r="E22" s="77">
        <v>22957.51</v>
      </c>
      <c r="F22" s="77">
        <v>22957.51</v>
      </c>
      <c r="G22" s="77">
        <v>22957.51</v>
      </c>
    </row>
    <row r="23" spans="1:7" x14ac:dyDescent="0.25">
      <c r="A23" s="180">
        <v>32</v>
      </c>
      <c r="B23" s="181"/>
      <c r="C23" s="182"/>
      <c r="D23" s="76" t="s">
        <v>34</v>
      </c>
      <c r="E23" s="77">
        <v>10220.69</v>
      </c>
      <c r="F23" s="77">
        <v>10220.69</v>
      </c>
      <c r="G23" s="77">
        <v>10220.69</v>
      </c>
    </row>
    <row r="24" spans="1:7" s="63" customFormat="1" x14ac:dyDescent="0.25">
      <c r="A24" s="68">
        <v>4</v>
      </c>
      <c r="B24" s="69"/>
      <c r="C24" s="70"/>
      <c r="D24" s="70" t="s">
        <v>85</v>
      </c>
      <c r="E24" s="73">
        <f>E25</f>
        <v>13281.8</v>
      </c>
      <c r="F24" s="73">
        <v>13281.8</v>
      </c>
      <c r="G24" s="73">
        <v>13281.8</v>
      </c>
    </row>
    <row r="25" spans="1:7" ht="14.25" customHeight="1" x14ac:dyDescent="0.25">
      <c r="A25" s="180">
        <v>42</v>
      </c>
      <c r="B25" s="181"/>
      <c r="C25" s="182"/>
      <c r="D25" s="76" t="s">
        <v>84</v>
      </c>
      <c r="E25" s="77">
        <v>13281.8</v>
      </c>
      <c r="F25" s="77">
        <v>13281.8</v>
      </c>
      <c r="G25" s="77">
        <v>13281.8</v>
      </c>
    </row>
    <row r="26" spans="1:7" ht="14.25" customHeight="1" x14ac:dyDescent="0.25">
      <c r="A26" s="68">
        <v>5</v>
      </c>
      <c r="B26" s="69"/>
      <c r="C26" s="70"/>
      <c r="D26" s="70" t="s">
        <v>97</v>
      </c>
      <c r="E26" s="73">
        <f>E27</f>
        <v>0</v>
      </c>
      <c r="F26" s="73">
        <f t="shared" ref="F26" si="2">F27</f>
        <v>0</v>
      </c>
      <c r="G26" s="73">
        <v>0</v>
      </c>
    </row>
    <row r="27" spans="1:7" ht="14.25" customHeight="1" x14ac:dyDescent="0.25">
      <c r="A27" s="74">
        <v>51</v>
      </c>
      <c r="B27" s="75"/>
      <c r="C27" s="76"/>
      <c r="D27" s="76" t="s">
        <v>96</v>
      </c>
      <c r="E27" s="77">
        <v>0</v>
      </c>
      <c r="F27" s="77">
        <v>0</v>
      </c>
      <c r="G27" s="77">
        <v>0</v>
      </c>
    </row>
    <row r="28" spans="1:7" ht="14.25" customHeight="1" x14ac:dyDescent="0.25">
      <c r="A28" s="177" t="s">
        <v>98</v>
      </c>
      <c r="B28" s="178"/>
      <c r="C28" s="179"/>
      <c r="D28" s="70"/>
      <c r="E28" s="73">
        <f>E21+E24+E26</f>
        <v>46460</v>
      </c>
      <c r="F28" s="73">
        <f t="shared" ref="F28:G28" si="3">F21+F24+F26</f>
        <v>46460</v>
      </c>
      <c r="G28" s="73">
        <f t="shared" si="3"/>
        <v>46460</v>
      </c>
    </row>
    <row r="29" spans="1:7" x14ac:dyDescent="0.25">
      <c r="A29" s="183" t="s">
        <v>86</v>
      </c>
      <c r="B29" s="184"/>
      <c r="C29" s="185"/>
      <c r="D29" s="70" t="s">
        <v>52</v>
      </c>
      <c r="E29" s="73">
        <v>0</v>
      </c>
      <c r="F29" s="73">
        <v>0</v>
      </c>
      <c r="G29" s="73">
        <v>0</v>
      </c>
    </row>
    <row r="30" spans="1:7" ht="15" customHeight="1" x14ac:dyDescent="0.25">
      <c r="A30" s="183">
        <v>3</v>
      </c>
      <c r="B30" s="184"/>
      <c r="C30" s="185"/>
      <c r="D30" s="70" t="s">
        <v>22</v>
      </c>
      <c r="E30" s="73">
        <f>E31</f>
        <v>13271</v>
      </c>
      <c r="F30" s="73">
        <f t="shared" ref="F30:G30" si="4">F31</f>
        <v>13271</v>
      </c>
      <c r="G30" s="73">
        <f t="shared" si="4"/>
        <v>13271</v>
      </c>
    </row>
    <row r="31" spans="1:7" x14ac:dyDescent="0.25">
      <c r="A31" s="180">
        <v>32</v>
      </c>
      <c r="B31" s="181"/>
      <c r="C31" s="182"/>
      <c r="D31" s="76" t="s">
        <v>34</v>
      </c>
      <c r="E31" s="77">
        <v>13271</v>
      </c>
      <c r="F31" s="77">
        <v>13271</v>
      </c>
      <c r="G31" s="77">
        <v>13271</v>
      </c>
    </row>
    <row r="32" spans="1:7" s="63" customFormat="1" x14ac:dyDescent="0.25">
      <c r="A32" s="68">
        <v>4</v>
      </c>
      <c r="B32" s="69"/>
      <c r="C32" s="70"/>
      <c r="D32" s="70" t="s">
        <v>85</v>
      </c>
      <c r="E32" s="73">
        <f>E33</f>
        <v>0</v>
      </c>
      <c r="F32" s="73">
        <f t="shared" ref="F32" si="5">F33</f>
        <v>0</v>
      </c>
      <c r="G32" s="73">
        <f t="shared" ref="G32" si="6">G33</f>
        <v>0</v>
      </c>
    </row>
    <row r="33" spans="1:7" ht="14.25" customHeight="1" x14ac:dyDescent="0.25">
      <c r="A33" s="180">
        <v>42</v>
      </c>
      <c r="B33" s="181"/>
      <c r="C33" s="182"/>
      <c r="D33" s="76" t="s">
        <v>84</v>
      </c>
      <c r="E33" s="77">
        <v>0</v>
      </c>
      <c r="F33" s="77">
        <v>0</v>
      </c>
      <c r="G33" s="77">
        <v>0</v>
      </c>
    </row>
    <row r="34" spans="1:7" ht="14.25" customHeight="1" x14ac:dyDescent="0.25">
      <c r="A34" s="177" t="s">
        <v>90</v>
      </c>
      <c r="B34" s="178"/>
      <c r="C34" s="179"/>
      <c r="D34" s="76"/>
      <c r="E34" s="73">
        <f>E30+E32</f>
        <v>13271</v>
      </c>
      <c r="F34" s="73">
        <f t="shared" ref="F34:G34" si="7">F30+F32</f>
        <v>13271</v>
      </c>
      <c r="G34" s="73">
        <f t="shared" si="7"/>
        <v>13271</v>
      </c>
    </row>
    <row r="35" spans="1:7" x14ac:dyDescent="0.25">
      <c r="A35" s="183" t="s">
        <v>87</v>
      </c>
      <c r="B35" s="184"/>
      <c r="C35" s="185"/>
      <c r="D35" s="70" t="s">
        <v>88</v>
      </c>
      <c r="E35" s="73">
        <v>0</v>
      </c>
      <c r="F35" s="73">
        <v>0</v>
      </c>
      <c r="G35" s="73">
        <v>0</v>
      </c>
    </row>
    <row r="36" spans="1:7" x14ac:dyDescent="0.25">
      <c r="A36" s="183">
        <v>3</v>
      </c>
      <c r="B36" s="184"/>
      <c r="C36" s="185"/>
      <c r="D36" s="70" t="s">
        <v>22</v>
      </c>
      <c r="E36" s="73">
        <f>SUM(E37:E41)</f>
        <v>3950175</v>
      </c>
      <c r="F36" s="73">
        <f t="shared" ref="F36:G36" si="8">SUM(F37:F41)</f>
        <v>3860293.4699999997</v>
      </c>
      <c r="G36" s="73">
        <f t="shared" si="8"/>
        <v>3860293.4699999997</v>
      </c>
    </row>
    <row r="37" spans="1:7" x14ac:dyDescent="0.25">
      <c r="A37" s="180">
        <v>31</v>
      </c>
      <c r="B37" s="181"/>
      <c r="C37" s="182"/>
      <c r="D37" s="76" t="s">
        <v>23</v>
      </c>
      <c r="E37" s="77">
        <v>3257800</v>
      </c>
      <c r="F37" s="77">
        <v>3257800</v>
      </c>
      <c r="G37" s="77">
        <v>3257800</v>
      </c>
    </row>
    <row r="38" spans="1:7" x14ac:dyDescent="0.25">
      <c r="A38" s="180">
        <v>32</v>
      </c>
      <c r="B38" s="181"/>
      <c r="C38" s="182"/>
      <c r="D38" s="76" t="s">
        <v>34</v>
      </c>
      <c r="E38" s="77">
        <v>690035</v>
      </c>
      <c r="F38" s="77">
        <v>600153.47</v>
      </c>
      <c r="G38" s="77">
        <v>600153.47</v>
      </c>
    </row>
    <row r="39" spans="1:7" x14ac:dyDescent="0.25">
      <c r="A39" s="74">
        <v>34</v>
      </c>
      <c r="B39" s="75"/>
      <c r="C39" s="76"/>
      <c r="D39" s="76" t="s">
        <v>89</v>
      </c>
      <c r="E39" s="77">
        <v>1990</v>
      </c>
      <c r="F39" s="77">
        <v>1990</v>
      </c>
      <c r="G39" s="77">
        <v>1990</v>
      </c>
    </row>
    <row r="40" spans="1:7" x14ac:dyDescent="0.25">
      <c r="A40" s="107">
        <v>37</v>
      </c>
      <c r="B40" s="108"/>
      <c r="C40" s="109"/>
      <c r="D40" s="109" t="s">
        <v>71</v>
      </c>
      <c r="E40" s="77">
        <v>350</v>
      </c>
      <c r="F40" s="77">
        <v>350</v>
      </c>
      <c r="G40" s="77">
        <v>350</v>
      </c>
    </row>
    <row r="41" spans="1:7" x14ac:dyDescent="0.25">
      <c r="A41" s="74">
        <v>38</v>
      </c>
      <c r="B41" s="75"/>
      <c r="C41" s="76"/>
      <c r="D41" s="76" t="s">
        <v>72</v>
      </c>
      <c r="E41" s="77">
        <v>0</v>
      </c>
      <c r="F41" s="77">
        <v>0</v>
      </c>
      <c r="G41" s="77">
        <v>0</v>
      </c>
    </row>
    <row r="42" spans="1:7" x14ac:dyDescent="0.25">
      <c r="A42" s="68">
        <v>4</v>
      </c>
      <c r="B42" s="75"/>
      <c r="C42" s="76"/>
      <c r="D42" s="70" t="s">
        <v>85</v>
      </c>
      <c r="E42" s="73">
        <f>E43+E44</f>
        <v>31505</v>
      </c>
      <c r="F42" s="73">
        <f t="shared" ref="F42:G42" si="9">F43+F44</f>
        <v>31505</v>
      </c>
      <c r="G42" s="73">
        <f t="shared" si="9"/>
        <v>31505</v>
      </c>
    </row>
    <row r="43" spans="1:7" ht="15" customHeight="1" x14ac:dyDescent="0.25">
      <c r="A43" s="74">
        <v>42</v>
      </c>
      <c r="B43" s="75"/>
      <c r="C43" s="76"/>
      <c r="D43" s="76" t="s">
        <v>84</v>
      </c>
      <c r="E43" s="77">
        <v>31505</v>
      </c>
      <c r="F43" s="77">
        <v>31505</v>
      </c>
      <c r="G43" s="77">
        <v>31505</v>
      </c>
    </row>
    <row r="44" spans="1:7" ht="15" customHeight="1" x14ac:dyDescent="0.25">
      <c r="A44" s="74">
        <v>45</v>
      </c>
      <c r="B44" s="75"/>
      <c r="C44" s="76"/>
      <c r="D44" s="76" t="s">
        <v>102</v>
      </c>
      <c r="E44" s="77">
        <v>0</v>
      </c>
      <c r="F44" s="77">
        <v>0</v>
      </c>
      <c r="G44" s="77">
        <v>0</v>
      </c>
    </row>
    <row r="45" spans="1:7" x14ac:dyDescent="0.25">
      <c r="A45" s="177" t="s">
        <v>90</v>
      </c>
      <c r="B45" s="178"/>
      <c r="C45" s="179"/>
      <c r="D45" s="76"/>
      <c r="E45" s="73">
        <f>E36+E42</f>
        <v>3981680</v>
      </c>
      <c r="F45" s="73">
        <f t="shared" ref="F45:G45" si="10">F36+F42</f>
        <v>3891798.4699999997</v>
      </c>
      <c r="G45" s="73">
        <f t="shared" si="10"/>
        <v>3891798.4699999997</v>
      </c>
    </row>
    <row r="46" spans="1:7" x14ac:dyDescent="0.25">
      <c r="A46" s="121">
        <v>92</v>
      </c>
      <c r="B46" s="122"/>
      <c r="C46" s="123">
        <v>92</v>
      </c>
      <c r="D46" s="129" t="s">
        <v>119</v>
      </c>
      <c r="E46" s="73"/>
      <c r="F46" s="73">
        <v>89881.53</v>
      </c>
      <c r="G46" s="73">
        <v>89881.53</v>
      </c>
    </row>
    <row r="47" spans="1:7" ht="28.5" x14ac:dyDescent="0.25">
      <c r="A47" s="121"/>
      <c r="B47" s="122"/>
      <c r="C47" s="123"/>
      <c r="D47" s="124" t="s">
        <v>126</v>
      </c>
      <c r="E47" s="73"/>
      <c r="F47" s="77">
        <v>89881.53</v>
      </c>
      <c r="G47" s="77">
        <v>89881.53</v>
      </c>
    </row>
    <row r="48" spans="1:7" ht="15" customHeight="1" x14ac:dyDescent="0.25">
      <c r="A48" s="183" t="s">
        <v>91</v>
      </c>
      <c r="B48" s="184"/>
      <c r="C48" s="185"/>
      <c r="D48" s="70" t="s">
        <v>92</v>
      </c>
      <c r="E48" s="73">
        <v>0</v>
      </c>
      <c r="F48" s="73">
        <v>0</v>
      </c>
      <c r="G48" s="73">
        <v>0</v>
      </c>
    </row>
    <row r="49" spans="1:7" ht="15" customHeight="1" x14ac:dyDescent="0.25">
      <c r="A49" s="183">
        <v>3</v>
      </c>
      <c r="B49" s="184"/>
      <c r="C49" s="185"/>
      <c r="D49" s="70" t="s">
        <v>22</v>
      </c>
      <c r="E49" s="73">
        <v>146000</v>
      </c>
      <c r="F49" s="73">
        <f t="shared" ref="F49:G49" si="11">SUM(F50:F52)</f>
        <v>115000</v>
      </c>
      <c r="G49" s="73">
        <f t="shared" si="11"/>
        <v>115000</v>
      </c>
    </row>
    <row r="50" spans="1:7" ht="15" customHeight="1" x14ac:dyDescent="0.25">
      <c r="A50" s="180">
        <v>31</v>
      </c>
      <c r="B50" s="181"/>
      <c r="C50" s="182"/>
      <c r="D50" s="76" t="s">
        <v>23</v>
      </c>
      <c r="E50" s="77">
        <v>139560</v>
      </c>
      <c r="F50" s="77">
        <v>108560</v>
      </c>
      <c r="G50" s="77">
        <v>108560</v>
      </c>
    </row>
    <row r="51" spans="1:7" ht="15" customHeight="1" x14ac:dyDescent="0.25">
      <c r="A51" s="180">
        <v>32</v>
      </c>
      <c r="B51" s="181"/>
      <c r="C51" s="182"/>
      <c r="D51" s="76" t="s">
        <v>34</v>
      </c>
      <c r="E51" s="77">
        <v>6440</v>
      </c>
      <c r="F51" s="77">
        <v>6440</v>
      </c>
      <c r="G51" s="77">
        <v>6440</v>
      </c>
    </row>
    <row r="52" spans="1:7" ht="15" customHeight="1" x14ac:dyDescent="0.25">
      <c r="A52" s="74">
        <v>37</v>
      </c>
      <c r="B52" s="69"/>
      <c r="C52" s="70"/>
      <c r="D52" s="76" t="s">
        <v>93</v>
      </c>
      <c r="E52" s="77">
        <v>0</v>
      </c>
      <c r="F52" s="77">
        <v>0</v>
      </c>
      <c r="G52" s="77">
        <v>0</v>
      </c>
    </row>
    <row r="53" spans="1:7" ht="15" customHeight="1" x14ac:dyDescent="0.25">
      <c r="A53" s="125">
        <v>4</v>
      </c>
      <c r="B53" s="126"/>
      <c r="C53" s="129"/>
      <c r="D53" s="129" t="s">
        <v>85</v>
      </c>
      <c r="E53" s="73">
        <v>128689.28</v>
      </c>
      <c r="F53" s="77"/>
      <c r="G53" s="77"/>
    </row>
    <row r="54" spans="1:7" ht="15" customHeight="1" x14ac:dyDescent="0.25">
      <c r="A54" s="107">
        <v>42</v>
      </c>
      <c r="B54" s="111"/>
      <c r="C54" s="112"/>
      <c r="D54" s="109" t="s">
        <v>122</v>
      </c>
      <c r="E54" s="77">
        <v>128689.28</v>
      </c>
      <c r="F54" s="77">
        <v>0</v>
      </c>
      <c r="G54" s="77">
        <v>0</v>
      </c>
    </row>
    <row r="55" spans="1:7" ht="15" customHeight="1" x14ac:dyDescent="0.25">
      <c r="A55" s="125"/>
      <c r="B55" s="128" t="s">
        <v>125</v>
      </c>
      <c r="C55" s="129"/>
      <c r="D55" s="127"/>
      <c r="E55" s="73">
        <v>274689.28000000003</v>
      </c>
      <c r="F55" s="73">
        <v>115000</v>
      </c>
      <c r="G55" s="73">
        <v>115000</v>
      </c>
    </row>
    <row r="56" spans="1:7" ht="15" customHeight="1" x14ac:dyDescent="0.25">
      <c r="A56" s="183" t="s">
        <v>123</v>
      </c>
      <c r="B56" s="184"/>
      <c r="C56" s="185"/>
      <c r="D56" s="70" t="s">
        <v>94</v>
      </c>
      <c r="E56" s="73">
        <f>SUM(E58+E59)</f>
        <v>272080</v>
      </c>
      <c r="F56" s="73">
        <v>132720</v>
      </c>
      <c r="G56" s="73">
        <v>132720</v>
      </c>
    </row>
    <row r="57" spans="1:7" ht="15" customHeight="1" x14ac:dyDescent="0.25">
      <c r="A57" s="183">
        <v>3</v>
      </c>
      <c r="B57" s="184"/>
      <c r="C57" s="185"/>
      <c r="D57" s="70" t="s">
        <v>22</v>
      </c>
      <c r="E57" s="73">
        <v>162032.49</v>
      </c>
      <c r="F57" s="73">
        <f>SUM(F58)</f>
        <v>132720</v>
      </c>
      <c r="G57" s="73">
        <v>132720</v>
      </c>
    </row>
    <row r="58" spans="1:7" ht="15" customHeight="1" x14ac:dyDescent="0.25">
      <c r="A58" s="110">
        <v>31</v>
      </c>
      <c r="B58" s="111"/>
      <c r="C58" s="112"/>
      <c r="D58" s="112" t="s">
        <v>23</v>
      </c>
      <c r="E58" s="73">
        <v>162032.49</v>
      </c>
      <c r="F58" s="73">
        <v>132720</v>
      </c>
      <c r="G58" s="73">
        <v>132720</v>
      </c>
    </row>
    <row r="59" spans="1:7" x14ac:dyDescent="0.25">
      <c r="A59" s="183">
        <v>92</v>
      </c>
      <c r="B59" s="184"/>
      <c r="C59" s="185"/>
      <c r="D59" s="129" t="s">
        <v>119</v>
      </c>
      <c r="E59" s="73">
        <v>110047.51</v>
      </c>
      <c r="F59" s="77"/>
      <c r="G59" s="77"/>
    </row>
    <row r="60" spans="1:7" x14ac:dyDescent="0.25">
      <c r="A60" s="107"/>
      <c r="B60" s="108"/>
      <c r="C60" s="109"/>
      <c r="D60" s="109"/>
      <c r="E60" s="77"/>
      <c r="F60" s="77"/>
      <c r="G60" s="77"/>
    </row>
    <row r="61" spans="1:7" x14ac:dyDescent="0.25">
      <c r="A61" s="183" t="s">
        <v>124</v>
      </c>
      <c r="B61" s="184"/>
      <c r="C61" s="185"/>
      <c r="D61" s="70" t="s">
        <v>95</v>
      </c>
      <c r="E61" s="73">
        <v>0</v>
      </c>
      <c r="F61" s="73">
        <v>0</v>
      </c>
      <c r="G61" s="73">
        <v>0</v>
      </c>
    </row>
    <row r="62" spans="1:7" ht="15" customHeight="1" x14ac:dyDescent="0.25">
      <c r="A62" s="183">
        <v>3</v>
      </c>
      <c r="B62" s="184"/>
      <c r="C62" s="185"/>
      <c r="D62" s="70" t="s">
        <v>22</v>
      </c>
      <c r="E62" s="73">
        <f>E63+E64</f>
        <v>392860</v>
      </c>
      <c r="F62" s="73">
        <v>392860</v>
      </c>
      <c r="G62" s="73">
        <v>392860</v>
      </c>
    </row>
    <row r="63" spans="1:7" ht="15" customHeight="1" x14ac:dyDescent="0.25">
      <c r="A63" s="110">
        <v>31</v>
      </c>
      <c r="B63" s="111"/>
      <c r="C63" s="112"/>
      <c r="D63" s="112" t="s">
        <v>23</v>
      </c>
      <c r="E63" s="73">
        <v>339310</v>
      </c>
      <c r="F63" s="73">
        <v>339310</v>
      </c>
      <c r="G63" s="73">
        <v>339310</v>
      </c>
    </row>
    <row r="64" spans="1:7" x14ac:dyDescent="0.25">
      <c r="A64" s="180">
        <v>32</v>
      </c>
      <c r="B64" s="181"/>
      <c r="C64" s="182"/>
      <c r="D64" s="76" t="s">
        <v>34</v>
      </c>
      <c r="E64" s="77">
        <v>53550</v>
      </c>
      <c r="F64" s="77">
        <v>53550</v>
      </c>
      <c r="G64" s="77">
        <v>53550</v>
      </c>
    </row>
    <row r="65" spans="1:7" x14ac:dyDescent="0.25">
      <c r="A65" s="68">
        <v>4</v>
      </c>
      <c r="B65" s="69"/>
      <c r="C65" s="70"/>
      <c r="D65" s="70" t="s">
        <v>85</v>
      </c>
      <c r="E65" s="73">
        <f>E66</f>
        <v>14298.32</v>
      </c>
      <c r="F65" s="73">
        <f t="shared" ref="F65:G65" si="12">F66</f>
        <v>0</v>
      </c>
      <c r="G65" s="73">
        <f t="shared" si="12"/>
        <v>0</v>
      </c>
    </row>
    <row r="66" spans="1:7" x14ac:dyDescent="0.25">
      <c r="A66" s="74">
        <v>42</v>
      </c>
      <c r="B66" s="75"/>
      <c r="C66" s="76"/>
      <c r="D66" s="76" t="s">
        <v>122</v>
      </c>
      <c r="E66" s="77">
        <v>14298.32</v>
      </c>
      <c r="F66" s="77">
        <v>0</v>
      </c>
      <c r="G66" s="77">
        <v>0</v>
      </c>
    </row>
    <row r="67" spans="1:7" x14ac:dyDescent="0.25">
      <c r="A67" s="177" t="s">
        <v>90</v>
      </c>
      <c r="B67" s="178"/>
      <c r="C67" s="179"/>
      <c r="D67" s="70"/>
      <c r="E67" s="73">
        <f>E62+E65</f>
        <v>407158.32</v>
      </c>
      <c r="F67" s="73">
        <v>392860</v>
      </c>
      <c r="G67" s="73">
        <f t="shared" ref="G67" si="13">G62+G65</f>
        <v>392860</v>
      </c>
    </row>
    <row r="68" spans="1:7" x14ac:dyDescent="0.25">
      <c r="D68" s="138" t="s">
        <v>127</v>
      </c>
      <c r="E68" s="139">
        <v>5380347.1699999999</v>
      </c>
      <c r="F68" s="139">
        <v>5087165.55</v>
      </c>
      <c r="G68" s="139">
        <v>5087165.55</v>
      </c>
    </row>
  </sheetData>
  <mergeCells count="41">
    <mergeCell ref="A67:C67"/>
    <mergeCell ref="A28:C28"/>
    <mergeCell ref="A37:C37"/>
    <mergeCell ref="A38:C38"/>
    <mergeCell ref="A59:C59"/>
    <mergeCell ref="A30:C30"/>
    <mergeCell ref="A45:C45"/>
    <mergeCell ref="A48:C48"/>
    <mergeCell ref="A49:C49"/>
    <mergeCell ref="A50:C50"/>
    <mergeCell ref="A51:C51"/>
    <mergeCell ref="A56:C56"/>
    <mergeCell ref="A57:C57"/>
    <mergeCell ref="A61:C61"/>
    <mergeCell ref="A64:C64"/>
    <mergeCell ref="A62:C62"/>
    <mergeCell ref="A35:C35"/>
    <mergeCell ref="A36:C36"/>
    <mergeCell ref="A15:C15"/>
    <mergeCell ref="A16:C16"/>
    <mergeCell ref="A23:C23"/>
    <mergeCell ref="A22:C22"/>
    <mergeCell ref="A25:C25"/>
    <mergeCell ref="A29:C29"/>
    <mergeCell ref="A31:C31"/>
    <mergeCell ref="A17:C17"/>
    <mergeCell ref="A18:C18"/>
    <mergeCell ref="A19:C19"/>
    <mergeCell ref="A20:C20"/>
    <mergeCell ref="A21:C21"/>
    <mergeCell ref="A1:G1"/>
    <mergeCell ref="A3:G3"/>
    <mergeCell ref="A5:C5"/>
    <mergeCell ref="A34:C34"/>
    <mergeCell ref="A33:C33"/>
    <mergeCell ref="A6:C6"/>
    <mergeCell ref="A7:C7"/>
    <mergeCell ref="A8:C8"/>
    <mergeCell ref="A11:C11"/>
    <mergeCell ref="A12:C12"/>
    <mergeCell ref="A13:C13"/>
  </mergeCells>
  <pageMargins left="0.7" right="0.7" top="0.75" bottom="0.75" header="0.3" footer="0.3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List1</vt:lpstr>
      <vt:lpstr> Račun prihoda i rashoda</vt:lpstr>
      <vt:lpstr>Rashodi prema funkcijskoj kl</vt:lpstr>
      <vt:lpstr>Račun financiranja</vt:lpstr>
      <vt:lpstr>POSEBNI DIO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2022-11-02T12:52:13Z</cp:lastPrinted>
  <dcterms:created xsi:type="dcterms:W3CDTF">2022-08-12T12:51:27Z</dcterms:created>
  <dcterms:modified xsi:type="dcterms:W3CDTF">2022-11-02T13:53:30Z</dcterms:modified>
</cp:coreProperties>
</file>